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75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<sst xmlns="http://schemas.openxmlformats.org/spreadsheetml/2006/main" count="19" uniqueCount="19">
  <si>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уд.объём1</t>
  </si>
  <si>
    <t>уд.объём2</t>
  </si>
  <si>
    <t>p воды1, бар</t>
  </si>
  <si>
    <t>ΔV воды, л</t>
  </si>
  <si>
    <t>p воды2 факт., бар</t>
  </si>
  <si>
    <r>
      <t>Vводы1, м</t>
    </r>
    <r>
      <rPr>
        <vertAlign val="superscript"/>
        <sz val="10"/>
        <rFont val="Arial Cyr"/>
        <family val="0"/>
      </rPr>
      <t>3</t>
    </r>
  </si>
  <si>
    <r>
      <t xml:space="preserve">p воды2 </t>
    </r>
    <r>
      <rPr>
        <b/>
        <sz val="10"/>
        <rFont val="Arial Cyr"/>
        <family val="0"/>
      </rPr>
      <t>max</t>
    </r>
    <r>
      <rPr>
        <sz val="10"/>
        <rFont val="Arial Cyr"/>
        <family val="0"/>
      </rPr>
      <t>, бар</t>
    </r>
  </si>
  <si>
    <t>Вводить данные только в жёлтых ячейках !</t>
  </si>
  <si>
    <t>kotelna.tk</t>
  </si>
  <si>
    <t>t воды2 (средняя по системе), °C</t>
  </si>
  <si>
    <t>t воды1 (средняя по системе), °С</t>
  </si>
  <si>
    <t>относительный объём "подушки"</t>
  </si>
  <si>
    <t>Vэкспанзомата расчётный, л</t>
  </si>
  <si>
    <t>коэффициент заполнения расч.</t>
  </si>
  <si>
    <t>коэффициент заполнения факт.</t>
  </si>
  <si>
    <t>Vэкспанзомата фактический, л</t>
  </si>
  <si>
    <t>Расчёт объёма мембранного расширительного бака (экспанзомата)</t>
  </si>
  <si>
    <t>p исходное газа, бар</t>
  </si>
  <si>
    <t>p исходное газа, не менее, бар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</si>
</sst>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5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4" fillId="3" borderId="0" xfId="0" applyFont="1" applyFill="1" applyAlignment="1">
      <alignment horizontal="right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29.375" style="0" customWidth="1"/>
    <col min="3" max="3" width="14.00390625" style="0" customWidth="1"/>
  </cols>
  <sheetData>
    <row r="1" spans="1:14" ht="12.7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>
      <c r="A2" s="1" t="s">
        <v>5</v>
      </c>
      <c r="B2" s="4">
        <v>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6"/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1" t="s">
        <v>9</v>
      </c>
      <c r="B4" s="4">
        <v>70</v>
      </c>
      <c r="C4" s="5" t="s">
        <v>1</v>
      </c>
      <c r="D4" s="7">
        <f>ROUND(((0.0034*(B4^2)+0.1187*B4-2.195)*0.001+1),5)</f>
        <v>1.02277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1" t="s">
        <v>10</v>
      </c>
      <c r="B5" s="4">
        <v>10</v>
      </c>
      <c r="C5" s="5" t="s">
        <v>0</v>
      </c>
      <c r="D5" s="7">
        <f>ROUND(((0.0034*(B5^2)+0.1187*B5-2.195)*0.001+1),5)</f>
        <v>0.99933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2" t="s">
        <v>3</v>
      </c>
      <c r="B7" s="5">
        <f>ROUND((D4-D5)*B2*1000,0)</f>
        <v>117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/>
      <c r="B8" s="3"/>
      <c r="C8" s="9" t="s">
        <v>7</v>
      </c>
      <c r="D8" s="10"/>
      <c r="E8" s="11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12"/>
      <c r="D9" s="13"/>
      <c r="E9" s="14"/>
      <c r="F9" s="3"/>
      <c r="G9" s="3"/>
      <c r="H9" s="3"/>
      <c r="I9" s="3"/>
      <c r="J9" s="3"/>
      <c r="K9" s="3"/>
      <c r="L9" s="3"/>
      <c r="M9" s="3"/>
      <c r="N9" s="3"/>
    </row>
    <row r="10" spans="1:14" ht="20.25">
      <c r="A10" s="3"/>
      <c r="B10" s="3"/>
      <c r="C10" s="3"/>
      <c r="D10" s="3"/>
      <c r="E10" s="8" t="s">
        <v>8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1" t="s">
        <v>6</v>
      </c>
      <c r="B11" s="4">
        <v>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1" t="s">
        <v>2</v>
      </c>
      <c r="B12" s="4">
        <v>3.5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1" t="s">
        <v>11</v>
      </c>
      <c r="B14" s="4">
        <v>0.1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2" t="s">
        <v>12</v>
      </c>
      <c r="B16" s="5">
        <f>ROUND(IF(B12&gt;B24,(B12+1)*B7/((B24+1)*(1-(B12+1)/(B11+1))),B7/(1-(B24+1)/(B11+1))),0)</f>
        <v>364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2" t="s">
        <v>13</v>
      </c>
      <c r="B17" s="5">
        <f>ROUND(1-(B24+1)/(B11+1),3)</f>
        <v>0.421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1" t="s">
        <v>15</v>
      </c>
      <c r="B19" s="4">
        <v>500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2" t="s">
        <v>14</v>
      </c>
      <c r="B20" s="5">
        <f>ROUND(IF(B12&gt;B24,(1-(B24+1)/(B12+1)+B7/B19),(B7/B19)),3)</f>
        <v>0.334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2" t="s">
        <v>4</v>
      </c>
      <c r="B22" s="5">
        <f>ROUND((B24+1)/(1-B20)-1,3)</f>
        <v>5.081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1" t="s">
        <v>18</v>
      </c>
      <c r="B23" s="4">
        <v>1.5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2" t="s">
        <v>17</v>
      </c>
      <c r="B24" s="5">
        <f>IF((B12+1)*(1-B14)-1&gt;B23,(B12+1)*(1-B14)-1,B23)</f>
        <v>3.05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</sheetData>
  <mergeCells count="1">
    <mergeCell ref="C8:E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Штренёв</dc:creator>
  <cp:keywords/>
  <dc:description/>
  <cp:lastModifiedBy>Kitchen_PC</cp:lastModifiedBy>
  <dcterms:created xsi:type="dcterms:W3CDTF">2008-02-03T08:40:30Z</dcterms:created>
  <dcterms:modified xsi:type="dcterms:W3CDTF">2017-04-02T15:41:06Z</dcterms:modified>
  <cp:category/>
  <cp:version/>
  <cp:contentType/>
  <cp:contentStatus/>
</cp:coreProperties>
</file>