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740" windowHeight="4740" tabRatio="554" activeTab="0"/>
  </bookViews>
  <sheets>
    <sheet name="Расчё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<sst xmlns="http://schemas.openxmlformats.org/spreadsheetml/2006/main" count="14" uniqueCount="13">
  <si>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подача</t>
  </si>
  <si>
    <t>напор</t>
  </si>
  <si>
    <t>насос IPL 65_140-4_2</t>
  </si>
  <si>
    <t>дискриминант</t>
  </si>
  <si>
    <t>ВВОДИТЬ ДАННЫЕ ТОЛЬКО В ЖЁЛТЫХ ЯЧЕЙКАХ !</t>
  </si>
  <si>
    <t>коэфф-ты квадратного трёхчлена</t>
  </si>
  <si>
    <t>c</t>
  </si>
  <si>
    <t>напор, м вод.ст.</t>
  </si>
  <si>
    <r>
      <t>a</t>
    </r>
    <r>
      <rPr>
        <sz val="14"/>
        <rFont val="Arial"/>
        <family val="2"/>
      </rPr>
      <t>x</t>
    </r>
    <r>
      <rPr>
        <vertAlign val="superscript"/>
        <sz val="14"/>
        <rFont val="Arial"/>
        <family val="2"/>
      </rPr>
      <t>2</t>
    </r>
  </si>
  <si>
    <r>
      <t>b</t>
    </r>
    <r>
      <rPr>
        <sz val="14"/>
        <rFont val="Arial"/>
        <family val="2"/>
      </rPr>
      <t>x</t>
    </r>
  </si>
  <si>
    <t>аппроксимация характеристики "расход-напор"</t>
  </si>
  <si>
    <t>данные для аппроксимации характеристики "напор-расход"</t>
  </si>
  <si>
    <t>Kv общая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</si>
</sst>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0.000"/>
    <numFmt numFmtId="189" formatCode="0.0"/>
    <numFmt numFmtId="190" formatCode="0.000000"/>
  </numFmts>
  <fonts count="11">
    <font>
      <sz val="14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1.5"/>
      <name val="Arial Cyr"/>
      <family val="0"/>
    </font>
    <font>
      <vertAlign val="superscript"/>
      <sz val="14"/>
      <name val="Arial Cyr"/>
      <family val="0"/>
    </font>
    <font>
      <sz val="12"/>
      <name val="Arial Cyr"/>
      <family val="0"/>
    </font>
    <font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right"/>
    </xf>
    <xf numFmtId="0" fontId="3" fillId="5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1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5425"/>
          <c:w val="0.7415"/>
          <c:h val="0.8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</c:trendlineLbl>
          </c:trendline>
          <c:xVal>
            <c:numRef>
              <c:f>Расчёт!$B$9:$F$9</c:f>
              <c:numCache/>
            </c:numRef>
          </c:xVal>
          <c:yVal>
            <c:numRef>
              <c:f>Расчёт!$B$8:$F$8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xVal>
            <c:numRef>
              <c:f>Расчёт!$A$31:$F$31</c:f>
              <c:numCache/>
            </c:numRef>
          </c:xVal>
          <c:yVal>
            <c:numRef>
              <c:f>Расчёт!$A$30:$F$30</c:f>
              <c:numCache/>
            </c:numRef>
          </c:yVal>
          <c:smooth val="1"/>
        </c:ser>
        <c:axId val="65671127"/>
        <c:axId val="48418284"/>
      </c:scatterChart>
      <c:valAx>
        <c:axId val="65671127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418284"/>
        <c:crosses val="autoZero"/>
        <c:crossBetween val="midCat"/>
        <c:dispUnits/>
        <c:majorUnit val="10"/>
        <c:minorUnit val="5"/>
      </c:valAx>
      <c:valAx>
        <c:axId val="48418284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671127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rot="5400000" flipV="1">
          <a:off x="125253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333375</xdr:colOff>
      <xdr:row>0</xdr:row>
      <xdr:rowOff>0</xdr:rowOff>
    </xdr:from>
    <xdr:to>
      <xdr:col>16</xdr:col>
      <xdr:colOff>333375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2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 rot="5400000" flipV="1">
          <a:off x="125253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4" name="Line 21"/>
        <xdr:cNvSpPr>
          <a:spLocks/>
        </xdr:cNvSpPr>
      </xdr:nvSpPr>
      <xdr:spPr>
        <a:xfrm rot="10800000" flipH="1">
          <a:off x="103632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5" name="Line 23"/>
        <xdr:cNvSpPr>
          <a:spLocks/>
        </xdr:cNvSpPr>
      </xdr:nvSpPr>
      <xdr:spPr>
        <a:xfrm flipH="1">
          <a:off x="103632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6" name="Line 26"/>
        <xdr:cNvSpPr>
          <a:spLocks/>
        </xdr:cNvSpPr>
      </xdr:nvSpPr>
      <xdr:spPr>
        <a:xfrm>
          <a:off x="1037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7" name="Line 284"/>
        <xdr:cNvSpPr>
          <a:spLocks/>
        </xdr:cNvSpPr>
      </xdr:nvSpPr>
      <xdr:spPr>
        <a:xfrm>
          <a:off x="5334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Line 285"/>
        <xdr:cNvSpPr>
          <a:spLocks/>
        </xdr:cNvSpPr>
      </xdr:nvSpPr>
      <xdr:spPr>
        <a:xfrm flipV="1">
          <a:off x="623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38100</xdr:rowOff>
    </xdr:from>
    <xdr:to>
      <xdr:col>7</xdr:col>
      <xdr:colOff>323850</xdr:colOff>
      <xdr:row>27</xdr:row>
      <xdr:rowOff>85725</xdr:rowOff>
    </xdr:to>
    <xdr:graphicFrame>
      <xdr:nvGraphicFramePr>
        <xdr:cNvPr id="9" name="Chart 976"/>
        <xdr:cNvGraphicFramePr/>
      </xdr:nvGraphicFramePr>
      <xdr:xfrm>
        <a:off x="104775" y="3467100"/>
        <a:ext cx="5553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workbookViewId="0" topLeftCell="A1">
      <selection activeCell="J1" sqref="J1"/>
    </sheetView>
  </sheetViews>
  <sheetFormatPr defaultColWidth="8.88671875" defaultRowHeight="18.75"/>
  <sheetData>
    <row r="1" spans="1:28" ht="23.25">
      <c r="A1" s="16" t="s">
        <v>4</v>
      </c>
      <c r="B1" s="16"/>
      <c r="C1" s="16"/>
      <c r="D1" s="17"/>
      <c r="E1" s="17"/>
      <c r="F1" s="17"/>
      <c r="G1" s="17"/>
      <c r="H1" s="17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>
      <c r="A3" s="1"/>
      <c r="B3" s="1"/>
      <c r="C3" s="1"/>
      <c r="D3" s="1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"/>
      <c r="B4" s="1"/>
      <c r="C4" s="1"/>
      <c r="D4" s="1"/>
      <c r="E4" s="1"/>
      <c r="F4" s="1"/>
      <c r="G4" s="1"/>
      <c r="H4" s="12" t="s">
        <v>3</v>
      </c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>
      <c r="A5" s="1"/>
      <c r="B5" s="1"/>
      <c r="C5" s="1"/>
      <c r="D5" s="1"/>
      <c r="E5" s="1"/>
      <c r="F5" s="1"/>
      <c r="G5" s="1"/>
      <c r="H5" s="7">
        <f>G14^2-4*H14*(F14-10/H7^2)</f>
        <v>0.75671761</v>
      </c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75">
      <c r="A6" s="10" t="s">
        <v>2</v>
      </c>
      <c r="B6" s="11"/>
      <c r="C6" s="11"/>
      <c r="D6" s="1"/>
      <c r="E6" s="1"/>
      <c r="F6" s="1"/>
      <c r="G6" s="1"/>
      <c r="H6" s="13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.75">
      <c r="A7" s="1" t="s">
        <v>11</v>
      </c>
      <c r="B7" s="1"/>
      <c r="C7" s="1"/>
      <c r="D7" s="1"/>
      <c r="E7" s="1"/>
      <c r="F7" s="1"/>
      <c r="G7" s="1"/>
      <c r="H7" s="3">
        <v>40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75">
      <c r="A8" s="8" t="s">
        <v>7</v>
      </c>
      <c r="B8" s="3">
        <v>22</v>
      </c>
      <c r="C8" s="3">
        <v>21.2</v>
      </c>
      <c r="D8" s="3">
        <v>19.5</v>
      </c>
      <c r="E8" s="3">
        <v>16</v>
      </c>
      <c r="F8" s="3">
        <v>8.5</v>
      </c>
      <c r="G8" s="1" t="s">
        <v>1</v>
      </c>
      <c r="H8" s="4">
        <f>10*H9^2/H7^2</f>
        <v>17.529577358285923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.75">
      <c r="A9" s="8" t="s">
        <v>0</v>
      </c>
      <c r="B9" s="2">
        <v>8</v>
      </c>
      <c r="C9" s="2">
        <v>25</v>
      </c>
      <c r="D9" s="2">
        <v>40</v>
      </c>
      <c r="E9" s="2">
        <v>62</v>
      </c>
      <c r="F9" s="2">
        <v>84</v>
      </c>
      <c r="G9" s="1" t="s">
        <v>0</v>
      </c>
      <c r="H9" s="4">
        <f>(-G14-SQRT(H5))/(2*(F14-10/H7^2))</f>
        <v>52.95972410545345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.7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.75">
      <c r="A13" s="5"/>
      <c r="B13" s="5"/>
      <c r="C13" s="5"/>
      <c r="D13" s="5"/>
      <c r="E13" s="5"/>
      <c r="F13" s="14" t="s">
        <v>8</v>
      </c>
      <c r="G13" s="14" t="s">
        <v>9</v>
      </c>
      <c r="H13" s="14" t="s">
        <v>6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>
      <c r="A14" s="5"/>
      <c r="B14" s="5"/>
      <c r="E14" s="9" t="s">
        <v>5</v>
      </c>
      <c r="F14" s="3">
        <v>-0.0025</v>
      </c>
      <c r="G14" s="3">
        <v>0.0569</v>
      </c>
      <c r="H14" s="3">
        <v>21.528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.75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.75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75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>
      <c r="A30" s="15">
        <v>0</v>
      </c>
      <c r="B30" s="15">
        <f>$H8*(B31/$H9)^2</f>
        <v>0.4000000000000001</v>
      </c>
      <c r="C30" s="15">
        <f>$H8*(C31/$H9)^2</f>
        <v>3.90625</v>
      </c>
      <c r="D30" s="15">
        <f>$H8*(D31/$H9)^2</f>
        <v>10</v>
      </c>
      <c r="E30" s="15">
        <f>$H8*(E31/$H9)^2</f>
        <v>24.025000000000002</v>
      </c>
      <c r="F30" s="15">
        <f>$H8*(F31/$H9)^2</f>
        <v>44.10000000000001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15">
        <v>0</v>
      </c>
      <c r="B31" s="15">
        <f>B9</f>
        <v>8</v>
      </c>
      <c r="C31" s="15">
        <f>C9</f>
        <v>25</v>
      </c>
      <c r="D31" s="15">
        <f>D9</f>
        <v>40</v>
      </c>
      <c r="E31" s="15">
        <f>E9</f>
        <v>62</v>
      </c>
      <c r="F31" s="15">
        <f>F9</f>
        <v>84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</sheetData>
  <printOptions horizontalCentered="1"/>
  <pageMargins left="0" right="0" top="0.7874015748031497" bottom="0.3937007874015748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Наладка</dc:creator>
  <cp:keywords/>
  <dc:description/>
  <cp:lastModifiedBy>Kitchen_PC</cp:lastModifiedBy>
  <cp:lastPrinted>2012-11-25T08:47:03Z</cp:lastPrinted>
  <dcterms:created xsi:type="dcterms:W3CDTF">2001-11-14T08:14:05Z</dcterms:created>
  <dcterms:modified xsi:type="dcterms:W3CDTF">2024-04-26T13:31:59Z</dcterms:modified>
  <cp:category/>
  <cp:version/>
  <cp:contentType/>
  <cp:contentStatus/>
</cp:coreProperties>
</file>