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6720" activeTab="0"/>
  </bookViews>
  <sheets>
    <sheet name="Лист1" sheetId="1" r:id="rId1"/>
  </sheets>
  <definedNames>
    <definedName name="_xlnm.Print_Area" localSheetId="0">'Лист1'!$B$3:$I$55</definedName>
  </definedNames>
  <calcPr fullCalcOnLoad="1"/>
</workbook>
</file>

<file path=xl/sharedStrings.xml><?xml version="1.0" encoding="utf-8"?>
<sst xmlns="http://schemas.openxmlformats.org/spreadsheetml/2006/main" count="34" uniqueCount="29">
  <si>
    <t>Тнр</t>
  </si>
  <si>
    <t>Твр</t>
  </si>
  <si>
    <t>F</t>
  </si>
  <si>
    <t>G</t>
  </si>
  <si>
    <t>Относительный расход, %</t>
  </si>
  <si>
    <t>Поверхность нагрева, %</t>
  </si>
  <si>
    <t>Q</t>
  </si>
  <si>
    <t>Tau1</t>
  </si>
  <si>
    <t>Tau2</t>
  </si>
  <si>
    <t>Служебная таблица</t>
  </si>
  <si>
    <t>Т нар</t>
  </si>
  <si>
    <t>T1</t>
  </si>
  <si>
    <t>T2</t>
  </si>
  <si>
    <t>q, %</t>
  </si>
  <si>
    <t>Принудительная циркуляция</t>
  </si>
  <si>
    <t>Естественная циркуляция</t>
  </si>
  <si>
    <t>g, %</t>
  </si>
  <si>
    <t>dT</t>
  </si>
  <si>
    <t>Т ср</t>
  </si>
  <si>
    <t>Расчётная температу наружного воздуха</t>
  </si>
  <si>
    <t>Расчётная температу внутреннего воздуха</t>
  </si>
  <si>
    <t>Расчётная температура в обратном тр-де</t>
  </si>
  <si>
    <t>Расчётная температура в подающем тр-де</t>
  </si>
  <si>
    <t>Снижение температуры в трубопроводе т/сети</t>
  </si>
  <si>
    <t>Относительные внутренние т/выделения, %</t>
  </si>
  <si>
    <t xml:space="preserve"> Значения вводятся</t>
  </si>
  <si>
    <t>Расчёт температурного графика для систем отопления</t>
  </si>
  <si>
    <t xml:space="preserve">Температурный график разработан по методике, приведённой в статье: "Метод контроля наладочных мероприятий в системах теплоснабжения" И.М. Сапрыкин. Журнал "Новости теплоснабжения", №1 2004г. </t>
  </si>
  <si>
    <t xml:space="preserve">Таблица температурного графика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</si>
</sst>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9.25"/>
      <name val="Arial Cyr"/>
      <family val="0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b/>
      <i/>
      <sz val="12"/>
      <name val="Arial Cyr"/>
      <family val="0"/>
    </font>
    <font>
      <b/>
      <sz val="9.25"/>
      <name val="Arial Cyr"/>
      <family val="0"/>
    </font>
    <font>
      <b/>
      <i/>
      <sz val="14"/>
      <name val="Arial Cyr"/>
      <family val="2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15" xfId="0" applyFont="1" applyFill="1" applyBorder="1" applyAlignment="1">
      <alignment horizontal="center" textRotation="90"/>
    </xf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2" fontId="0" fillId="4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Температурный 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Лист1!$B$15:$B$55</c:f>
              <c:numCache>
                <c:ptCount val="4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-10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-18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-22</c:v>
                </c:pt>
                <c:pt idx="31">
                  <c:v>-23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-28</c:v>
                </c:pt>
                <c:pt idx="37">
                  <c:v>-29</c:v>
                </c:pt>
                <c:pt idx="38">
                  <c:v>-30</c:v>
                </c:pt>
                <c:pt idx="39">
                  <c:v>-31</c:v>
                </c:pt>
                <c:pt idx="40">
                  <c:v>-32</c:v>
                </c:pt>
              </c:numCache>
            </c:numRef>
          </c:xVal>
          <c:yVal>
            <c:numRef>
              <c:f>Лист1!$D$15:$D$55</c:f>
              <c:numCache>
                <c:ptCount val="41"/>
                <c:pt idx="0">
                  <c:v>42.22309554627582</c:v>
                </c:pt>
                <c:pt idx="1">
                  <c:v>43.742311105826474</c:v>
                </c:pt>
                <c:pt idx="2">
                  <c:v>45.24198184019388</c:v>
                </c:pt>
                <c:pt idx="3">
                  <c:v>46.723774036699226</c:v>
                </c:pt>
                <c:pt idx="4">
                  <c:v>48.189110656884296</c:v>
                </c:pt>
                <c:pt idx="5">
                  <c:v>49.6392198312998</c:v>
                </c:pt>
                <c:pt idx="6">
                  <c:v>51.07517140657237</c:v>
                </c:pt>
                <c:pt idx="7">
                  <c:v>52.497904988818476</c:v>
                </c:pt>
                <c:pt idx="8">
                  <c:v>53.908251805471025</c:v>
                </c:pt>
                <c:pt idx="9">
                  <c:v>55.30695198902066</c:v>
                </c:pt>
                <c:pt idx="10">
                  <c:v>56.69466841364019</c:v>
                </c:pt>
                <c:pt idx="11">
                  <c:v>58.07199789754789</c:v>
                </c:pt>
                <c:pt idx="12">
                  <c:v>59.43948036527961</c:v>
                </c:pt>
                <c:pt idx="13">
                  <c:v>60.79760641085212</c:v>
                </c:pt>
                <c:pt idx="14">
                  <c:v>62.146823593657345</c:v>
                </c:pt>
                <c:pt idx="15">
                  <c:v>63.48754171995591</c:v>
                </c:pt>
                <c:pt idx="16">
                  <c:v>64.82013730488949</c:v>
                </c:pt>
                <c:pt idx="17">
                  <c:v>66.14495736685788</c:v>
                </c:pt>
                <c:pt idx="18">
                  <c:v>67.46232267370821</c:v>
                </c:pt>
                <c:pt idx="19">
                  <c:v>68.77253053554631</c:v>
                </c:pt>
                <c:pt idx="20">
                  <c:v>70.07585722005692</c:v>
                </c:pt>
                <c:pt idx="21">
                  <c:v>71.37256005154339</c:v>
                </c:pt>
                <c:pt idx="22">
                  <c:v>72.66287924342114</c:v>
                </c:pt>
                <c:pt idx="23">
                  <c:v>73.9470395048462</c:v>
                </c:pt>
                <c:pt idx="24">
                  <c:v>75.22525145496778</c:v>
                </c:pt>
                <c:pt idx="25">
                  <c:v>76.4977128725369</c:v>
                </c:pt>
                <c:pt idx="26">
                  <c:v>77.76460980396472</c:v>
                </c:pt>
                <c:pt idx="27">
                  <c:v>79.02611754916308</c:v>
                </c:pt>
                <c:pt idx="28">
                  <c:v>80.28240154143188</c:v>
                </c:pt>
                <c:pt idx="29">
                  <c:v>81.53361813514148</c:v>
                </c:pt>
                <c:pt idx="30">
                  <c:v>82.7799153128826</c:v>
                </c:pt>
                <c:pt idx="31">
                  <c:v>84.02143332203656</c:v>
                </c:pt>
                <c:pt idx="32">
                  <c:v>85.25830524928583</c:v>
                </c:pt>
                <c:pt idx="33">
                  <c:v>86.490657540386</c:v>
                </c:pt>
                <c:pt idx="34">
                  <c:v>87.71861047151388</c:v>
                </c:pt>
                <c:pt idx="35">
                  <c:v>88.94227857765628</c:v>
                </c:pt>
                <c:pt idx="36">
                  <c:v>90.16177104278437</c:v>
                </c:pt>
                <c:pt idx="37">
                  <c:v>91.37719205594684</c:v>
                </c:pt>
                <c:pt idx="38">
                  <c:v>92.58864113689256</c:v>
                </c:pt>
                <c:pt idx="39">
                  <c:v>93.79621343438669</c:v>
                </c:pt>
                <c:pt idx="40">
                  <c:v>95</c:v>
                </c:pt>
              </c:numCache>
            </c:numRef>
          </c:yVal>
          <c:smooth val="0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Лист1!$B$15:$B$55</c:f>
              <c:numCache>
                <c:ptCount val="4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-10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-18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-22</c:v>
                </c:pt>
                <c:pt idx="31">
                  <c:v>-23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-28</c:v>
                </c:pt>
                <c:pt idx="37">
                  <c:v>-29</c:v>
                </c:pt>
                <c:pt idx="38">
                  <c:v>-30</c:v>
                </c:pt>
                <c:pt idx="39">
                  <c:v>-31</c:v>
                </c:pt>
                <c:pt idx="40">
                  <c:v>-32</c:v>
                </c:pt>
              </c:numCache>
            </c:numRef>
          </c:xVal>
          <c:yVal>
            <c:numRef>
              <c:f>Лист1!$E$15:$E$55</c:f>
              <c:numCache>
                <c:ptCount val="41"/>
                <c:pt idx="0">
                  <c:v>36.453864777045055</c:v>
                </c:pt>
                <c:pt idx="1">
                  <c:v>37.492311105826474</c:v>
                </c:pt>
                <c:pt idx="2">
                  <c:v>38.511212609424646</c:v>
                </c:pt>
                <c:pt idx="3">
                  <c:v>39.51223557516077</c:v>
                </c:pt>
                <c:pt idx="4">
                  <c:v>40.4968029645766</c:v>
                </c:pt>
                <c:pt idx="5">
                  <c:v>41.46614290822288</c:v>
                </c:pt>
                <c:pt idx="6">
                  <c:v>42.42132525272622</c:v>
                </c:pt>
                <c:pt idx="7">
                  <c:v>43.36328960420309</c:v>
                </c:pt>
                <c:pt idx="8">
                  <c:v>44.29286719008641</c:v>
                </c:pt>
                <c:pt idx="9">
                  <c:v>45.21079814286682</c:v>
                </c:pt>
                <c:pt idx="10">
                  <c:v>46.11774533671711</c:v>
                </c:pt>
                <c:pt idx="11">
                  <c:v>47.01430558985558</c:v>
                </c:pt>
                <c:pt idx="12">
                  <c:v>47.90101882681806</c:v>
                </c:pt>
                <c:pt idx="13">
                  <c:v>48.778375641621345</c:v>
                </c:pt>
                <c:pt idx="14">
                  <c:v>49.646823593657345</c:v>
                </c:pt>
                <c:pt idx="15">
                  <c:v>50.50677248918668</c:v>
                </c:pt>
                <c:pt idx="16">
                  <c:v>51.35859884335102</c:v>
                </c:pt>
                <c:pt idx="17">
                  <c:v>52.202649674550194</c:v>
                </c:pt>
                <c:pt idx="18">
                  <c:v>53.03924575063128</c:v>
                </c:pt>
                <c:pt idx="19">
                  <c:v>53.86868438170016</c:v>
                </c:pt>
                <c:pt idx="20">
                  <c:v>54.69124183544154</c:v>
                </c:pt>
                <c:pt idx="21">
                  <c:v>55.507175436158775</c:v>
                </c:pt>
                <c:pt idx="22">
                  <c:v>56.31672539726729</c:v>
                </c:pt>
                <c:pt idx="23">
                  <c:v>57.120116427923115</c:v>
                </c:pt>
                <c:pt idx="24">
                  <c:v>57.91755914727547</c:v>
                </c:pt>
                <c:pt idx="25">
                  <c:v>58.70925133407535</c:v>
                </c:pt>
                <c:pt idx="26">
                  <c:v>59.49537903473394</c:v>
                </c:pt>
                <c:pt idx="27">
                  <c:v>60.276117549163075</c:v>
                </c:pt>
                <c:pt idx="28">
                  <c:v>61.05163231066266</c:v>
                </c:pt>
                <c:pt idx="29">
                  <c:v>61.82207967360303</c:v>
                </c:pt>
                <c:pt idx="30">
                  <c:v>62.58760762057489</c:v>
                </c:pt>
                <c:pt idx="31">
                  <c:v>63.34835639895963</c:v>
                </c:pt>
                <c:pt idx="32">
                  <c:v>64.10445909543968</c:v>
                </c:pt>
                <c:pt idx="33">
                  <c:v>64.85604215577061</c:v>
                </c:pt>
                <c:pt idx="34">
                  <c:v>65.60322585612927</c:v>
                </c:pt>
                <c:pt idx="35">
                  <c:v>66.34612473150243</c:v>
                </c:pt>
                <c:pt idx="36">
                  <c:v>67.08484796586129</c:v>
                </c:pt>
                <c:pt idx="37">
                  <c:v>67.81949974825453</c:v>
                </c:pt>
                <c:pt idx="38">
                  <c:v>68.55017959843103</c:v>
                </c:pt>
                <c:pt idx="39">
                  <c:v>69.27698266515591</c:v>
                </c:pt>
                <c:pt idx="40">
                  <c:v>70</c:v>
                </c:pt>
              </c:numCache>
            </c:numRef>
          </c:yVal>
          <c:smooth val="0"/>
        </c:ser>
        <c:ser>
          <c:idx val="6"/>
          <c:order val="2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Лист1!$B$15:$B$55</c:f>
              <c:numCache>
                <c:ptCount val="4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-10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-18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-22</c:v>
                </c:pt>
                <c:pt idx="31">
                  <c:v>-23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-28</c:v>
                </c:pt>
                <c:pt idx="37">
                  <c:v>-29</c:v>
                </c:pt>
                <c:pt idx="38">
                  <c:v>-30</c:v>
                </c:pt>
                <c:pt idx="39">
                  <c:v>-31</c:v>
                </c:pt>
                <c:pt idx="40">
                  <c:v>-32</c:v>
                </c:pt>
              </c:numCache>
            </c:numRef>
          </c:xVal>
          <c:yVal>
            <c:numRef>
              <c:f>Лист1!$I$15:$I$55</c:f>
              <c:numCache>
                <c:ptCount val="41"/>
                <c:pt idx="0">
                  <c:v>44.039040955437144</c:v>
                </c:pt>
                <c:pt idx="1">
                  <c:v>45.57564762577112</c:v>
                </c:pt>
                <c:pt idx="2">
                  <c:v>47.086182874890966</c:v>
                </c:pt>
                <c:pt idx="3">
                  <c:v>48.5729281575248</c:v>
                </c:pt>
                <c:pt idx="4">
                  <c:v>50.03782676603163</c:v>
                </c:pt>
                <c:pt idx="5">
                  <c:v>51.48255192811161</c:v>
                </c:pt>
                <c:pt idx="6">
                  <c:v>52.90855799438476</c:v>
                </c:pt>
                <c:pt idx="7">
                  <c:v>54.317119621312656</c:v>
                </c:pt>
                <c:pt idx="8">
                  <c:v>55.70936224841998</c:v>
                </c:pt>
                <c:pt idx="9">
                  <c:v>57.08628614250176</c:v>
                </c:pt>
                <c:pt idx="10">
                  <c:v>58.448785608205625</c:v>
                </c:pt>
                <c:pt idx="11">
                  <c:v>59.797664512108746</c:v>
                </c:pt>
                <c:pt idx="12">
                  <c:v>61.13364895714216</c:v>
                </c:pt>
                <c:pt idx="13">
                  <c:v>62.457397727302265</c:v>
                </c:pt>
                <c:pt idx="14">
                  <c:v>63.76951096832859</c:v>
                </c:pt>
                <c:pt idx="15">
                  <c:v>65.07053745860823</c:v>
                </c:pt>
                <c:pt idx="16">
                  <c:v>66.36098074294424</c:v>
                </c:pt>
                <c:pt idx="17">
                  <c:v>67.64130434125252</c:v>
                </c:pt>
                <c:pt idx="18">
                  <c:v>68.91193619875963</c:v>
                </c:pt>
                <c:pt idx="19">
                  <c:v>70.17327250973159</c:v>
                </c:pt>
                <c:pt idx="20">
                  <c:v>71.42568102026735</c:v>
                </c:pt>
                <c:pt idx="21">
                  <c:v>72.6695038951727</c:v>
                </c:pt>
                <c:pt idx="22">
                  <c:v>73.90506021790219</c:v>
                </c:pt>
                <c:pt idx="23">
                  <c:v>75.13264817993303</c:v>
                </c:pt>
                <c:pt idx="24">
                  <c:v>76.3525470059145</c:v>
                </c:pt>
                <c:pt idx="25">
                  <c:v>77.56501865292753</c:v>
                </c:pt>
                <c:pt idx="26">
                  <c:v>78.77030931574227</c:v>
                </c:pt>
                <c:pt idx="27">
                  <c:v>79.96865076473964</c:v>
                </c:pt>
                <c:pt idx="28">
                  <c:v>81.16026153890928</c:v>
                </c:pt>
                <c:pt idx="29">
                  <c:v>82.34534801284877</c:v>
                </c:pt>
                <c:pt idx="30">
                  <c:v>83.52410535381712</c:v>
                </c:pt>
                <c:pt idx="31">
                  <c:v>84.69671838251762</c:v>
                </c:pt>
                <c:pt idx="32">
                  <c:v>85.86336234930499</c:v>
                </c:pt>
                <c:pt idx="33">
                  <c:v>87.02420363585871</c:v>
                </c:pt>
                <c:pt idx="34">
                  <c:v>88.17940039097522</c:v>
                </c:pt>
                <c:pt idx="35">
                  <c:v>89.32910310796095</c:v>
                </c:pt>
                <c:pt idx="36">
                  <c:v>90.47345515011793</c:v>
                </c:pt>
                <c:pt idx="37">
                  <c:v>91.61259322997158</c:v>
                </c:pt>
                <c:pt idx="38">
                  <c:v>92.74664784717271</c:v>
                </c:pt>
                <c:pt idx="39">
                  <c:v>93.8757436893923</c:v>
                </c:pt>
                <c:pt idx="40">
                  <c:v>95</c:v>
                </c:pt>
              </c:numCache>
            </c:numRef>
          </c:yVal>
          <c:smooth val="0"/>
        </c:ser>
        <c:ser>
          <c:idx val="7"/>
          <c:order val="3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Лист1!$B$15:$B$55</c:f>
              <c:numCache>
                <c:ptCount val="4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-10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-18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-22</c:v>
                </c:pt>
                <c:pt idx="31">
                  <c:v>-23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-28</c:v>
                </c:pt>
                <c:pt idx="37">
                  <c:v>-29</c:v>
                </c:pt>
                <c:pt idx="38">
                  <c:v>-30</c:v>
                </c:pt>
                <c:pt idx="39">
                  <c:v>-31</c:v>
                </c:pt>
                <c:pt idx="40">
                  <c:v>-32</c:v>
                </c:pt>
              </c:numCache>
            </c:numRef>
          </c:xVal>
          <c:yVal>
            <c:numRef>
              <c:f>Лист1!$J$15:$J$55</c:f>
              <c:numCache>
                <c:ptCount val="41"/>
                <c:pt idx="0">
                  <c:v>34.637919367883725</c:v>
                </c:pt>
                <c:pt idx="1">
                  <c:v>35.65897458588183</c:v>
                </c:pt>
                <c:pt idx="2">
                  <c:v>36.66701157472756</c:v>
                </c:pt>
                <c:pt idx="3">
                  <c:v>37.6630814543352</c:v>
                </c:pt>
                <c:pt idx="4">
                  <c:v>38.64808685542927</c:v>
                </c:pt>
                <c:pt idx="5">
                  <c:v>39.622810811411064</c:v>
                </c:pt>
                <c:pt idx="6">
                  <c:v>40.587938664913835</c:v>
                </c:pt>
                <c:pt idx="7">
                  <c:v>41.54407497170891</c:v>
                </c:pt>
                <c:pt idx="8">
                  <c:v>42.491756747137444</c:v>
                </c:pt>
                <c:pt idx="9">
                  <c:v>43.43146398938572</c:v>
                </c:pt>
                <c:pt idx="10">
                  <c:v>44.36362814215166</c:v>
                </c:pt>
                <c:pt idx="11">
                  <c:v>45.288638975294724</c:v>
                </c:pt>
                <c:pt idx="12">
                  <c:v>46.20685023495551</c:v>
                </c:pt>
                <c:pt idx="13">
                  <c:v>47.1185843251712</c:v>
                </c:pt>
                <c:pt idx="14">
                  <c:v>48.0241362189861</c:v>
                </c:pt>
                <c:pt idx="15">
                  <c:v>48.92377675053436</c:v>
                </c:pt>
                <c:pt idx="16">
                  <c:v>49.81775540529627</c:v>
                </c:pt>
                <c:pt idx="17">
                  <c:v>50.70630270015556</c:v>
                </c:pt>
                <c:pt idx="18">
                  <c:v>51.589632225579855</c:v>
                </c:pt>
                <c:pt idx="19">
                  <c:v>52.46794240751488</c:v>
                </c:pt>
                <c:pt idx="20">
                  <c:v>53.34141803523111</c:v>
                </c:pt>
                <c:pt idx="21">
                  <c:v>54.21023159252947</c:v>
                </c:pt>
                <c:pt idx="22">
                  <c:v>55.07454442278624</c:v>
                </c:pt>
                <c:pt idx="23">
                  <c:v>55.93450775283628</c:v>
                </c:pt>
                <c:pt idx="24">
                  <c:v>56.79026359632874</c:v>
                </c:pt>
                <c:pt idx="25">
                  <c:v>57.6419455536847</c:v>
                </c:pt>
                <c:pt idx="26">
                  <c:v>58.48967952295639</c:v>
                </c:pt>
                <c:pt idx="27">
                  <c:v>59.333584333586515</c:v>
                </c:pt>
                <c:pt idx="28">
                  <c:v>60.17377231318526</c:v>
                </c:pt>
                <c:pt idx="29">
                  <c:v>61.01034979589574</c:v>
                </c:pt>
                <c:pt idx="30">
                  <c:v>61.84341757964036</c:v>
                </c:pt>
                <c:pt idx="31">
                  <c:v>62.673071338478564</c:v>
                </c:pt>
                <c:pt idx="32">
                  <c:v>63.49940199542052</c:v>
                </c:pt>
                <c:pt idx="33">
                  <c:v>64.3224960602979</c:v>
                </c:pt>
                <c:pt idx="34">
                  <c:v>65.14243593666794</c:v>
                </c:pt>
                <c:pt idx="35">
                  <c:v>65.95930020119776</c:v>
                </c:pt>
                <c:pt idx="36">
                  <c:v>66.77316385852771</c:v>
                </c:pt>
                <c:pt idx="37">
                  <c:v>67.58409857422978</c:v>
                </c:pt>
                <c:pt idx="38">
                  <c:v>68.39217288815087</c:v>
                </c:pt>
                <c:pt idx="39">
                  <c:v>69.1974524101503</c:v>
                </c:pt>
                <c:pt idx="40">
                  <c:v>70</c:v>
                </c:pt>
              </c:numCache>
            </c:numRef>
          </c:yVal>
          <c:smooth val="0"/>
        </c:ser>
        <c:ser>
          <c:idx val="10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Лист1!$B$15:$B$55</c:f>
              <c:numCache>
                <c:ptCount val="4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-10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-18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-22</c:v>
                </c:pt>
                <c:pt idx="31">
                  <c:v>-23</c:v>
                </c:pt>
                <c:pt idx="32">
                  <c:v>-24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-28</c:v>
                </c:pt>
                <c:pt idx="37">
                  <c:v>-29</c:v>
                </c:pt>
                <c:pt idx="38">
                  <c:v>-30</c:v>
                </c:pt>
                <c:pt idx="39">
                  <c:v>-31</c:v>
                </c:pt>
                <c:pt idx="40">
                  <c:v>-32</c:v>
                </c:pt>
              </c:numCache>
            </c:numRef>
          </c:xVal>
          <c:yVal>
            <c:numRef>
              <c:f>Лист1!$M$15:$M$55</c:f>
              <c:numCache>
                <c:ptCount val="41"/>
                <c:pt idx="0">
                  <c:v>61.36747318393285</c:v>
                </c:pt>
                <c:pt idx="1">
                  <c:v>63.02516957914928</c:v>
                </c:pt>
                <c:pt idx="2">
                  <c:v>64.59985191589728</c:v>
                </c:pt>
                <c:pt idx="3">
                  <c:v>66.10118966593816</c:v>
                </c:pt>
                <c:pt idx="4">
                  <c:v>67.53716724599798</c:v>
                </c:pt>
                <c:pt idx="5">
                  <c:v>68.91446316284112</c:v>
                </c:pt>
                <c:pt idx="6">
                  <c:v>70.23872682395235</c:v>
                </c:pt>
                <c:pt idx="7">
                  <c:v>71.51478472987851</c:v>
                </c:pt>
                <c:pt idx="8">
                  <c:v>72.74679679652725</c:v>
                </c:pt>
                <c:pt idx="9">
                  <c:v>73.9383767356493</c:v>
                </c:pt>
                <c:pt idx="10">
                  <c:v>75.09268605916596</c:v>
                </c:pt>
                <c:pt idx="11">
                  <c:v>76.21250841164637</c:v>
                </c:pt>
                <c:pt idx="12">
                  <c:v>77.30030901609992</c:v>
                </c:pt>
                <c:pt idx="13">
                  <c:v>78.35828270497707</c:v>
                </c:pt>
                <c:pt idx="14">
                  <c:v>79.38839309316525</c:v>
                </c:pt>
                <c:pt idx="15">
                  <c:v>80.39240480153059</c:v>
                </c:pt>
                <c:pt idx="16">
                  <c:v>81.37191017342664</c:v>
                </c:pt>
                <c:pt idx="17">
                  <c:v>82.32835158677072</c:v>
                </c:pt>
                <c:pt idx="18">
                  <c:v>83.26304021340492</c:v>
                </c:pt>
                <c:pt idx="19">
                  <c:v>84.17717189006375</c:v>
                </c:pt>
                <c:pt idx="20">
                  <c:v>85.07184062378059</c:v>
                </c:pt>
                <c:pt idx="21">
                  <c:v>85.94805014666161</c:v>
                </c:pt>
                <c:pt idx="22">
                  <c:v>86.80672385189536</c:v>
                </c:pt>
                <c:pt idx="23">
                  <c:v>87.64871337837033</c:v>
                </c:pt>
                <c:pt idx="24">
                  <c:v>88.47480606078597</c:v>
                </c:pt>
                <c:pt idx="25">
                  <c:v>89.28573142231545</c:v>
                </c:pt>
                <c:pt idx="26">
                  <c:v>90.08216685523945</c:v>
                </c:pt>
                <c:pt idx="27">
                  <c:v>90.86474260966177</c:v>
                </c:pt>
                <c:pt idx="28">
                  <c:v>91.63404619004714</c:v>
                </c:pt>
                <c:pt idx="29">
                  <c:v>92.39062624282506</c:v>
                </c:pt>
                <c:pt idx="30">
                  <c:v>93.1349960048692</c:v>
                </c:pt>
                <c:pt idx="31">
                  <c:v>93.86763637166227</c:v>
                </c:pt>
                <c:pt idx="32">
                  <c:v>94.58899863490358</c:v>
                </c:pt>
                <c:pt idx="33">
                  <c:v>95.29950693183011</c:v>
                </c:pt>
                <c:pt idx="34">
                  <c:v>95.99956044230312</c:v>
                </c:pt>
                <c:pt idx="35">
                  <c:v>96.68953536452183</c:v>
                </c:pt>
                <c:pt idx="36">
                  <c:v>97.3697866958777</c:v>
                </c:pt>
                <c:pt idx="37">
                  <c:v>98.04064984180361</c:v>
                </c:pt>
                <c:pt idx="38">
                  <c:v>98.70244207238292</c:v>
                </c:pt>
                <c:pt idx="39">
                  <c:v>99.3554638438642</c:v>
                </c:pt>
                <c:pt idx="40">
                  <c:v>100</c:v>
                </c:pt>
              </c:numCache>
            </c:numRef>
          </c:yVal>
          <c:smooth val="0"/>
        </c:ser>
        <c:axId val="3659936"/>
        <c:axId val="32939425"/>
      </c:scatterChart>
      <c:valAx>
        <c:axId val="3659936"/>
        <c:scaling>
          <c:orientation val="minMax"/>
          <c:max val="8"/>
          <c:min val="-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Температура наружного воздуха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2939425"/>
        <c:crosses val="autoZero"/>
        <c:crossBetween val="midCat"/>
        <c:dispUnits/>
        <c:majorUnit val="4"/>
      </c:valAx>
      <c:valAx>
        <c:axId val="32939425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Температура сетевой воды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659936"/>
        <c:crossesAt val="-32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9525</xdr:rowOff>
    </xdr:from>
    <xdr:to>
      <xdr:col>22</xdr:col>
      <xdr:colOff>238125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6067425" y="1095375"/>
        <a:ext cx="54006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workbookViewId="0" topLeftCell="A1">
      <selection activeCell="N3" sqref="N3"/>
    </sheetView>
  </sheetViews>
  <sheetFormatPr defaultColWidth="9.00390625" defaultRowHeight="12.75"/>
  <cols>
    <col min="1" max="1" width="2.375" style="0" customWidth="1"/>
    <col min="2" max="2" width="5.875" style="0" bestFit="1" customWidth="1"/>
    <col min="3" max="3" width="7.25390625" style="0" bestFit="1" customWidth="1"/>
    <col min="4" max="5" width="6.125" style="0" bestFit="1" customWidth="1"/>
    <col min="6" max="6" width="6.125" style="0" customWidth="1"/>
    <col min="7" max="8" width="5.00390625" style="0" bestFit="1" customWidth="1"/>
    <col min="9" max="10" width="6.125" style="0" bestFit="1" customWidth="1"/>
    <col min="11" max="11" width="6.125" style="0" customWidth="1"/>
    <col min="12" max="12" width="5.00390625" style="0" bestFit="1" customWidth="1"/>
    <col min="13" max="13" width="6.125" style="0" bestFit="1" customWidth="1"/>
    <col min="14" max="14" width="6.25390625" style="0" bestFit="1" customWidth="1"/>
    <col min="15" max="15" width="4.75390625" style="0" bestFit="1" customWidth="1"/>
  </cols>
  <sheetData>
    <row r="1" spans="1:24" ht="15">
      <c r="A1" s="40"/>
      <c r="B1" s="42" t="s">
        <v>26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54" customHeight="1">
      <c r="A2" s="40"/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6.5" thickBot="1">
      <c r="A3" s="40"/>
      <c r="B3" s="43"/>
      <c r="C3" s="44" t="s">
        <v>9</v>
      </c>
      <c r="D3" s="44"/>
      <c r="E3" s="44"/>
      <c r="F3" s="44"/>
      <c r="G3" s="44"/>
      <c r="H3" s="44"/>
      <c r="I3" s="44"/>
      <c r="J3" s="44"/>
      <c r="K3" s="44"/>
      <c r="L3" s="40"/>
      <c r="M3" s="40"/>
      <c r="N3" s="45"/>
      <c r="O3" s="45"/>
      <c r="P3" s="40"/>
      <c r="Q3" s="40"/>
      <c r="R3" s="40"/>
      <c r="S3" s="40"/>
      <c r="T3" s="40"/>
      <c r="U3" s="40"/>
      <c r="V3" s="40"/>
      <c r="W3" s="40"/>
      <c r="X3" s="40"/>
    </row>
    <row r="4" spans="1:24" ht="15.75">
      <c r="A4" s="40"/>
      <c r="B4" s="30" t="s">
        <v>19</v>
      </c>
      <c r="C4" s="31"/>
      <c r="D4" s="31"/>
      <c r="E4" s="31"/>
      <c r="F4" s="31"/>
      <c r="G4" s="31"/>
      <c r="H4" s="31"/>
      <c r="I4" s="31"/>
      <c r="J4" s="31"/>
      <c r="K4" s="32" t="s">
        <v>0</v>
      </c>
      <c r="L4" s="27">
        <v>-32</v>
      </c>
      <c r="M4" s="24" t="s">
        <v>25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.75">
      <c r="A5" s="40"/>
      <c r="B5" s="33" t="s">
        <v>20</v>
      </c>
      <c r="C5" s="34"/>
      <c r="D5" s="34"/>
      <c r="E5" s="34"/>
      <c r="F5" s="34"/>
      <c r="G5" s="34"/>
      <c r="H5" s="34"/>
      <c r="I5" s="34"/>
      <c r="J5" s="34"/>
      <c r="K5" s="35" t="s">
        <v>1</v>
      </c>
      <c r="L5" s="28">
        <v>20</v>
      </c>
      <c r="M5" s="25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.75">
      <c r="A6" s="40"/>
      <c r="B6" s="33" t="s">
        <v>22</v>
      </c>
      <c r="C6" s="34"/>
      <c r="D6" s="34"/>
      <c r="E6" s="34"/>
      <c r="F6" s="34"/>
      <c r="G6" s="34"/>
      <c r="H6" s="34"/>
      <c r="I6" s="34"/>
      <c r="J6" s="34"/>
      <c r="K6" s="35" t="s">
        <v>7</v>
      </c>
      <c r="L6" s="28">
        <v>95</v>
      </c>
      <c r="M6" s="25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.75">
      <c r="A7" s="40"/>
      <c r="B7" s="33" t="s">
        <v>21</v>
      </c>
      <c r="C7" s="34"/>
      <c r="D7" s="34"/>
      <c r="E7" s="34"/>
      <c r="F7" s="34"/>
      <c r="G7" s="34"/>
      <c r="H7" s="34"/>
      <c r="I7" s="34"/>
      <c r="J7" s="34"/>
      <c r="K7" s="35" t="s">
        <v>8</v>
      </c>
      <c r="L7" s="28">
        <v>70</v>
      </c>
      <c r="M7" s="25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.75">
      <c r="A8" s="40"/>
      <c r="B8" s="33" t="s">
        <v>23</v>
      </c>
      <c r="C8" s="34"/>
      <c r="D8" s="34"/>
      <c r="E8" s="34"/>
      <c r="F8" s="34"/>
      <c r="G8" s="34"/>
      <c r="H8" s="34"/>
      <c r="I8" s="34"/>
      <c r="J8" s="34"/>
      <c r="K8" s="35"/>
      <c r="L8" s="28">
        <v>0</v>
      </c>
      <c r="M8" s="25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40"/>
      <c r="B9" s="33" t="s">
        <v>5</v>
      </c>
      <c r="C9" s="34"/>
      <c r="D9" s="34"/>
      <c r="E9" s="34"/>
      <c r="F9" s="34"/>
      <c r="G9" s="34"/>
      <c r="H9" s="34"/>
      <c r="I9" s="34"/>
      <c r="J9" s="34"/>
      <c r="K9" s="35" t="s">
        <v>2</v>
      </c>
      <c r="L9" s="28">
        <v>100</v>
      </c>
      <c r="M9" s="25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5.75">
      <c r="A10" s="40"/>
      <c r="B10" s="33" t="s">
        <v>4</v>
      </c>
      <c r="C10" s="34"/>
      <c r="D10" s="34"/>
      <c r="E10" s="34"/>
      <c r="F10" s="34"/>
      <c r="G10" s="34"/>
      <c r="H10" s="34"/>
      <c r="I10" s="34"/>
      <c r="J10" s="34"/>
      <c r="K10" s="35" t="s">
        <v>3</v>
      </c>
      <c r="L10" s="28">
        <v>100</v>
      </c>
      <c r="M10" s="25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6.5" thickBot="1">
      <c r="A11" s="40"/>
      <c r="B11" s="36" t="s">
        <v>24</v>
      </c>
      <c r="C11" s="37"/>
      <c r="D11" s="37"/>
      <c r="E11" s="37"/>
      <c r="F11" s="37"/>
      <c r="G11" s="37"/>
      <c r="H11" s="37"/>
      <c r="I11" s="37"/>
      <c r="J11" s="37"/>
      <c r="K11" s="38" t="s">
        <v>6</v>
      </c>
      <c r="L11" s="29">
        <v>0</v>
      </c>
      <c r="M11" s="26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6.5" customHeight="1" thickBot="1">
      <c r="A12" s="40"/>
      <c r="B12" s="46" t="s">
        <v>28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8" customHeight="1">
      <c r="A13" s="40"/>
      <c r="B13" s="21" t="s">
        <v>10</v>
      </c>
      <c r="C13" s="19" t="s">
        <v>13</v>
      </c>
      <c r="D13" s="16" t="s">
        <v>14</v>
      </c>
      <c r="E13" s="17"/>
      <c r="F13" s="17"/>
      <c r="G13" s="17"/>
      <c r="H13" s="18"/>
      <c r="I13" s="19" t="s">
        <v>15</v>
      </c>
      <c r="J13" s="19"/>
      <c r="K13" s="19"/>
      <c r="L13" s="19"/>
      <c r="M13" s="2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1" customFormat="1" ht="17.25" customHeight="1">
      <c r="A14" s="41"/>
      <c r="B14" s="22"/>
      <c r="C14" s="23"/>
      <c r="D14" s="15" t="s">
        <v>11</v>
      </c>
      <c r="E14" s="15" t="s">
        <v>12</v>
      </c>
      <c r="F14" s="2" t="s">
        <v>18</v>
      </c>
      <c r="G14" s="2" t="s">
        <v>17</v>
      </c>
      <c r="H14" s="2" t="s">
        <v>16</v>
      </c>
      <c r="I14" s="14" t="s">
        <v>11</v>
      </c>
      <c r="J14" s="14" t="s">
        <v>12</v>
      </c>
      <c r="K14" s="2" t="s">
        <v>18</v>
      </c>
      <c r="L14" s="2" t="s">
        <v>17</v>
      </c>
      <c r="M14" s="13" t="s">
        <v>16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5.75" customHeight="1">
      <c r="A15" s="40"/>
      <c r="B15" s="6">
        <v>8</v>
      </c>
      <c r="C15" s="3">
        <f>100*($L$5-B15)/($L$5-$L$4)</f>
        <v>23.076923076923077</v>
      </c>
      <c r="D15" s="3">
        <f>$L$5+(C15-$L$11)/100*($L$6-$L$7+$L$8)/2/$L$10*100+((($L$6+$L$7)/2-$L$5)*((C15-$L$11)/100/$L$9*100)^0.8)</f>
        <v>42.22309554627582</v>
      </c>
      <c r="E15" s="3">
        <f>$L$5-(C15-$L$11)/100*($L$6-$L$7+$L$8)/2/$L$10*100+((($L$6+$L$7)/2-$L$5)*((C15-$L$11)/100/$L$9*100)^0.8)</f>
        <v>36.453864777045055</v>
      </c>
      <c r="F15" s="3">
        <f>0.5*D15+0.5*E15</f>
        <v>39.33848016166044</v>
      </c>
      <c r="G15" s="4">
        <f>D15-E15</f>
        <v>5.7692307692307665</v>
      </c>
      <c r="H15" s="5">
        <f aca="true" t="shared" si="0" ref="H15:H55">$L$10</f>
        <v>100</v>
      </c>
      <c r="I15" s="3">
        <f>$L$5+((C15-$L$11)/100)^0.667*($L$6-$L$7+$L$8)/2/$L$10*100+((($L$6+$L$7)/2-$L$5)*((C15-$L$11)/100/$L$9*100)^0.8)</f>
        <v>44.039040955437144</v>
      </c>
      <c r="J15" s="3">
        <f>$L$5-((C15-$L$11)/100)^0.667*($L$6-$L$7+$L$8)/2/$L$10*100+((($L$6+$L$7)/2-$L$5)*((C15-$L$11)/100/$L$9*100)^0.8)</f>
        <v>34.637919367883725</v>
      </c>
      <c r="K15" s="3">
        <f>0.5*I15+0.5*J15</f>
        <v>39.338480161660435</v>
      </c>
      <c r="L15" s="4">
        <f>I15-J15</f>
        <v>9.401121587553419</v>
      </c>
      <c r="M15" s="7">
        <f>100*(C15/100)^0.333</f>
        <v>61.36747318393285</v>
      </c>
      <c r="N15" s="40"/>
      <c r="O15" s="47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5">
      <c r="A16" s="40"/>
      <c r="B16" s="6">
        <f>B15-1</f>
        <v>7</v>
      </c>
      <c r="C16" s="3">
        <f aca="true" t="shared" si="1" ref="C16:C55">100*($L$5-B16)/($L$5-$L$4)</f>
        <v>25</v>
      </c>
      <c r="D16" s="3">
        <f aca="true" t="shared" si="2" ref="D16:D55">$L$5+(C16-$L$11)/100*($L$6-$L$7+$L$8)/2/$L$10*100+((($L$6+$L$7)/2-$L$5)*((C16-$L$11)/100/$L$9*100)^0.8)</f>
        <v>43.742311105826474</v>
      </c>
      <c r="E16" s="3">
        <f aca="true" t="shared" si="3" ref="E16:E55">$L$5-(C16-$L$11)/100*($L$6-$L$7+$L$8)/2/$L$10*100+((($L$6+$L$7)/2-$L$5)*((C16-$L$11)/100/$L$9*100)^0.8)</f>
        <v>37.492311105826474</v>
      </c>
      <c r="F16" s="3">
        <f aca="true" t="shared" si="4" ref="F16:F55">0.5*D16+0.5*E16</f>
        <v>40.617311105826474</v>
      </c>
      <c r="G16" s="4">
        <f aca="true" t="shared" si="5" ref="G16:G55">D16-E16</f>
        <v>6.25</v>
      </c>
      <c r="H16" s="5">
        <f t="shared" si="0"/>
        <v>100</v>
      </c>
      <c r="I16" s="3">
        <f aca="true" t="shared" si="6" ref="I16:I55">$L$5+((C16-$L$11)/100)^0.667*($L$6-$L$7+$L$8)/2/$L$10*100+((($L$6+$L$7)/2-$L$5)*((C16-$L$11)/100/$L$9*100)^0.8)</f>
        <v>45.57564762577112</v>
      </c>
      <c r="J16" s="3">
        <f aca="true" t="shared" si="7" ref="J16:J55">$L$5-((C16-$L$11)/100)^0.667*($L$6-$L$7+$L$8)/2/$L$10*100+((($L$6+$L$7)/2-$L$5)*((C16-$L$11)/100/$L$9*100)^0.8)</f>
        <v>35.65897458588183</v>
      </c>
      <c r="K16" s="3">
        <f aca="true" t="shared" si="8" ref="K16:K55">0.5*I16+0.5*J16</f>
        <v>40.617311105826474</v>
      </c>
      <c r="L16" s="4">
        <f aca="true" t="shared" si="9" ref="L16:L45">I16-J16</f>
        <v>9.91667303988929</v>
      </c>
      <c r="M16" s="7">
        <f aca="true" t="shared" si="10" ref="M16:M55">100*(C16/100)^0.333</f>
        <v>63.02516957914928</v>
      </c>
      <c r="N16" s="40"/>
      <c r="O16" s="47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5">
      <c r="A17" s="40"/>
      <c r="B17" s="6">
        <f aca="true" t="shared" si="11" ref="B17:B55">B16-1</f>
        <v>6</v>
      </c>
      <c r="C17" s="3">
        <f t="shared" si="1"/>
        <v>26.923076923076923</v>
      </c>
      <c r="D17" s="3">
        <f t="shared" si="2"/>
        <v>45.24198184019388</v>
      </c>
      <c r="E17" s="3">
        <f t="shared" si="3"/>
        <v>38.511212609424646</v>
      </c>
      <c r="F17" s="3">
        <f t="shared" si="4"/>
        <v>41.87659722480926</v>
      </c>
      <c r="G17" s="4">
        <f t="shared" si="5"/>
        <v>6.7307692307692335</v>
      </c>
      <c r="H17" s="5">
        <f t="shared" si="0"/>
        <v>100</v>
      </c>
      <c r="I17" s="3">
        <f t="shared" si="6"/>
        <v>47.086182874890966</v>
      </c>
      <c r="J17" s="3">
        <f t="shared" si="7"/>
        <v>36.66701157472756</v>
      </c>
      <c r="K17" s="3">
        <f t="shared" si="8"/>
        <v>41.87659722480926</v>
      </c>
      <c r="L17" s="4">
        <f t="shared" si="9"/>
        <v>10.419171300163406</v>
      </c>
      <c r="M17" s="7">
        <f t="shared" si="10"/>
        <v>64.59985191589728</v>
      </c>
      <c r="N17" s="40"/>
      <c r="O17" s="47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5">
      <c r="A18" s="40"/>
      <c r="B18" s="6">
        <f t="shared" si="11"/>
        <v>5</v>
      </c>
      <c r="C18" s="3">
        <f t="shared" si="1"/>
        <v>28.846153846153847</v>
      </c>
      <c r="D18" s="3">
        <f t="shared" si="2"/>
        <v>46.723774036699226</v>
      </c>
      <c r="E18" s="3">
        <f t="shared" si="3"/>
        <v>39.51223557516077</v>
      </c>
      <c r="F18" s="3">
        <f t="shared" si="4"/>
        <v>43.11800480593</v>
      </c>
      <c r="G18" s="4">
        <f t="shared" si="5"/>
        <v>7.211538461538453</v>
      </c>
      <c r="H18" s="5">
        <f t="shared" si="0"/>
        <v>100</v>
      </c>
      <c r="I18" s="3">
        <f t="shared" si="6"/>
        <v>48.5729281575248</v>
      </c>
      <c r="J18" s="3">
        <f t="shared" si="7"/>
        <v>37.6630814543352</v>
      </c>
      <c r="K18" s="3">
        <f t="shared" si="8"/>
        <v>43.11800480593</v>
      </c>
      <c r="L18" s="4">
        <f t="shared" si="9"/>
        <v>10.9098467031896</v>
      </c>
      <c r="M18" s="7">
        <f t="shared" si="10"/>
        <v>66.10118966593816</v>
      </c>
      <c r="N18" s="40"/>
      <c r="O18" s="47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5">
      <c r="A19" s="40"/>
      <c r="B19" s="6">
        <f t="shared" si="11"/>
        <v>4</v>
      </c>
      <c r="C19" s="3">
        <f t="shared" si="1"/>
        <v>30.76923076923077</v>
      </c>
      <c r="D19" s="3">
        <f t="shared" si="2"/>
        <v>48.189110656884296</v>
      </c>
      <c r="E19" s="3">
        <f t="shared" si="3"/>
        <v>40.4968029645766</v>
      </c>
      <c r="F19" s="3">
        <f t="shared" si="4"/>
        <v>44.34295681073045</v>
      </c>
      <c r="G19" s="4">
        <f t="shared" si="5"/>
        <v>7.692307692307693</v>
      </c>
      <c r="H19" s="5">
        <f t="shared" si="0"/>
        <v>100</v>
      </c>
      <c r="I19" s="3">
        <f t="shared" si="6"/>
        <v>50.03782676603163</v>
      </c>
      <c r="J19" s="3">
        <f t="shared" si="7"/>
        <v>38.64808685542927</v>
      </c>
      <c r="K19" s="3">
        <f t="shared" si="8"/>
        <v>44.34295681073045</v>
      </c>
      <c r="L19" s="4">
        <f t="shared" si="9"/>
        <v>11.389739910602358</v>
      </c>
      <c r="M19" s="7">
        <f t="shared" si="10"/>
        <v>67.53716724599798</v>
      </c>
      <c r="N19" s="40"/>
      <c r="O19" s="47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5">
      <c r="A20" s="40"/>
      <c r="B20" s="6">
        <f t="shared" si="11"/>
        <v>3</v>
      </c>
      <c r="C20" s="3">
        <f t="shared" si="1"/>
        <v>32.69230769230769</v>
      </c>
      <c r="D20" s="3">
        <f t="shared" si="2"/>
        <v>49.6392198312998</v>
      </c>
      <c r="E20" s="3">
        <f t="shared" si="3"/>
        <v>41.46614290822288</v>
      </c>
      <c r="F20" s="3">
        <f t="shared" si="4"/>
        <v>45.55268136976134</v>
      </c>
      <c r="G20" s="4">
        <f t="shared" si="5"/>
        <v>8.17307692307692</v>
      </c>
      <c r="H20" s="5">
        <f t="shared" si="0"/>
        <v>100</v>
      </c>
      <c r="I20" s="3">
        <f t="shared" si="6"/>
        <v>51.48255192811161</v>
      </c>
      <c r="J20" s="3">
        <f t="shared" si="7"/>
        <v>39.622810811411064</v>
      </c>
      <c r="K20" s="3">
        <f t="shared" si="8"/>
        <v>45.55268136976134</v>
      </c>
      <c r="L20" s="4">
        <f t="shared" si="9"/>
        <v>11.859741116700548</v>
      </c>
      <c r="M20" s="7">
        <f t="shared" si="10"/>
        <v>68.91446316284112</v>
      </c>
      <c r="N20" s="40"/>
      <c r="O20" s="47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5">
      <c r="A21" s="40"/>
      <c r="B21" s="6">
        <f t="shared" si="11"/>
        <v>2</v>
      </c>
      <c r="C21" s="3">
        <f t="shared" si="1"/>
        <v>34.61538461538461</v>
      </c>
      <c r="D21" s="3">
        <f t="shared" si="2"/>
        <v>51.07517140657237</v>
      </c>
      <c r="E21" s="3">
        <f t="shared" si="3"/>
        <v>42.42132525272622</v>
      </c>
      <c r="F21" s="3">
        <f t="shared" si="4"/>
        <v>46.7482483296493</v>
      </c>
      <c r="G21" s="4">
        <f t="shared" si="5"/>
        <v>8.653846153846153</v>
      </c>
      <c r="H21" s="5">
        <f t="shared" si="0"/>
        <v>100</v>
      </c>
      <c r="I21" s="3">
        <f t="shared" si="6"/>
        <v>52.90855799438476</v>
      </c>
      <c r="J21" s="3">
        <f t="shared" si="7"/>
        <v>40.587938664913835</v>
      </c>
      <c r="K21" s="3">
        <f t="shared" si="8"/>
        <v>46.7482483296493</v>
      </c>
      <c r="L21" s="4">
        <f t="shared" si="9"/>
        <v>12.320619329470922</v>
      </c>
      <c r="M21" s="7">
        <f t="shared" si="10"/>
        <v>70.23872682395235</v>
      </c>
      <c r="N21" s="40"/>
      <c r="O21" s="47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5">
      <c r="A22" s="40"/>
      <c r="B22" s="6">
        <f t="shared" si="11"/>
        <v>1</v>
      </c>
      <c r="C22" s="3">
        <f t="shared" si="1"/>
        <v>36.53846153846154</v>
      </c>
      <c r="D22" s="3">
        <f t="shared" si="2"/>
        <v>52.497904988818476</v>
      </c>
      <c r="E22" s="3">
        <f t="shared" si="3"/>
        <v>43.36328960420309</v>
      </c>
      <c r="F22" s="3">
        <f t="shared" si="4"/>
        <v>47.93059729651078</v>
      </c>
      <c r="G22" s="4">
        <f t="shared" si="5"/>
        <v>9.134615384615387</v>
      </c>
      <c r="H22" s="5">
        <f t="shared" si="0"/>
        <v>100</v>
      </c>
      <c r="I22" s="3">
        <f t="shared" si="6"/>
        <v>54.317119621312656</v>
      </c>
      <c r="J22" s="3">
        <f t="shared" si="7"/>
        <v>41.54407497170891</v>
      </c>
      <c r="K22" s="3">
        <f t="shared" si="8"/>
        <v>47.93059729651078</v>
      </c>
      <c r="L22" s="4">
        <f t="shared" si="9"/>
        <v>12.773044649603747</v>
      </c>
      <c r="M22" s="7">
        <f t="shared" si="10"/>
        <v>71.51478472987851</v>
      </c>
      <c r="N22" s="40"/>
      <c r="O22" s="47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5">
      <c r="A23" s="40"/>
      <c r="B23" s="6">
        <f t="shared" si="11"/>
        <v>0</v>
      </c>
      <c r="C23" s="3">
        <f t="shared" si="1"/>
        <v>38.46153846153846</v>
      </c>
      <c r="D23" s="3">
        <f t="shared" si="2"/>
        <v>53.908251805471025</v>
      </c>
      <c r="E23" s="3">
        <f t="shared" si="3"/>
        <v>44.29286719008641</v>
      </c>
      <c r="F23" s="3">
        <f t="shared" si="4"/>
        <v>49.10055949777872</v>
      </c>
      <c r="G23" s="4">
        <f t="shared" si="5"/>
        <v>9.615384615384613</v>
      </c>
      <c r="H23" s="5">
        <f t="shared" si="0"/>
        <v>100</v>
      </c>
      <c r="I23" s="3">
        <f t="shared" si="6"/>
        <v>55.70936224841998</v>
      </c>
      <c r="J23" s="3">
        <f t="shared" si="7"/>
        <v>42.491756747137444</v>
      </c>
      <c r="K23" s="3">
        <f t="shared" si="8"/>
        <v>49.10055949777871</v>
      </c>
      <c r="L23" s="4">
        <f t="shared" si="9"/>
        <v>13.217605501282534</v>
      </c>
      <c r="M23" s="7">
        <f t="shared" si="10"/>
        <v>72.74679679652725</v>
      </c>
      <c r="N23" s="40"/>
      <c r="O23" s="47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5">
      <c r="A24" s="40"/>
      <c r="B24" s="6">
        <f t="shared" si="11"/>
        <v>-1</v>
      </c>
      <c r="C24" s="3">
        <f t="shared" si="1"/>
        <v>40.38461538461539</v>
      </c>
      <c r="D24" s="3">
        <f t="shared" si="2"/>
        <v>55.30695198902066</v>
      </c>
      <c r="E24" s="3">
        <f t="shared" si="3"/>
        <v>45.21079814286682</v>
      </c>
      <c r="F24" s="3">
        <f t="shared" si="4"/>
        <v>50.25887506594374</v>
      </c>
      <c r="G24" s="4">
        <f t="shared" si="5"/>
        <v>10.09615384615384</v>
      </c>
      <c r="H24" s="5">
        <f t="shared" si="0"/>
        <v>100</v>
      </c>
      <c r="I24" s="3">
        <f t="shared" si="6"/>
        <v>57.08628614250176</v>
      </c>
      <c r="J24" s="3">
        <f t="shared" si="7"/>
        <v>43.43146398938572</v>
      </c>
      <c r="K24" s="3">
        <f t="shared" si="8"/>
        <v>50.25887506594374</v>
      </c>
      <c r="L24" s="4">
        <f t="shared" si="9"/>
        <v>13.654822153116044</v>
      </c>
      <c r="M24" s="7">
        <f t="shared" si="10"/>
        <v>73.9383767356493</v>
      </c>
      <c r="N24" s="40"/>
      <c r="O24" s="47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5">
      <c r="A25" s="40"/>
      <c r="B25" s="6">
        <f t="shared" si="11"/>
        <v>-2</v>
      </c>
      <c r="C25" s="3">
        <f t="shared" si="1"/>
        <v>42.30769230769231</v>
      </c>
      <c r="D25" s="3">
        <f t="shared" si="2"/>
        <v>56.69466841364019</v>
      </c>
      <c r="E25" s="3">
        <f t="shared" si="3"/>
        <v>46.11774533671711</v>
      </c>
      <c r="F25" s="3">
        <f t="shared" si="4"/>
        <v>51.40620687517865</v>
      </c>
      <c r="G25" s="4">
        <f t="shared" si="5"/>
        <v>10.57692307692308</v>
      </c>
      <c r="H25" s="5">
        <f t="shared" si="0"/>
        <v>100</v>
      </c>
      <c r="I25" s="3">
        <f t="shared" si="6"/>
        <v>58.448785608205625</v>
      </c>
      <c r="J25" s="3">
        <f t="shared" si="7"/>
        <v>44.36362814215166</v>
      </c>
      <c r="K25" s="3">
        <f t="shared" si="8"/>
        <v>51.40620687517864</v>
      </c>
      <c r="L25" s="4">
        <f t="shared" si="9"/>
        <v>14.085157466053964</v>
      </c>
      <c r="M25" s="7">
        <f t="shared" si="10"/>
        <v>75.09268605916596</v>
      </c>
      <c r="N25" s="40"/>
      <c r="O25" s="47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5">
      <c r="A26" s="40"/>
      <c r="B26" s="6">
        <f t="shared" si="11"/>
        <v>-3</v>
      </c>
      <c r="C26" s="3">
        <f t="shared" si="1"/>
        <v>44.23076923076923</v>
      </c>
      <c r="D26" s="3">
        <f t="shared" si="2"/>
        <v>58.07199789754789</v>
      </c>
      <c r="E26" s="3">
        <f t="shared" si="3"/>
        <v>47.01430558985558</v>
      </c>
      <c r="F26" s="3">
        <f t="shared" si="4"/>
        <v>52.543151743701735</v>
      </c>
      <c r="G26" s="4">
        <f t="shared" si="5"/>
        <v>11.057692307692307</v>
      </c>
      <c r="H26" s="5">
        <f t="shared" si="0"/>
        <v>100</v>
      </c>
      <c r="I26" s="3">
        <f t="shared" si="6"/>
        <v>59.797664512108746</v>
      </c>
      <c r="J26" s="3">
        <f t="shared" si="7"/>
        <v>45.288638975294724</v>
      </c>
      <c r="K26" s="3">
        <f t="shared" si="8"/>
        <v>52.543151743701735</v>
      </c>
      <c r="L26" s="4">
        <f t="shared" si="9"/>
        <v>14.509025536814022</v>
      </c>
      <c r="M26" s="7">
        <f t="shared" si="10"/>
        <v>76.21250841164637</v>
      </c>
      <c r="N26" s="40"/>
      <c r="O26" s="47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5">
      <c r="A27" s="40"/>
      <c r="B27" s="6">
        <f t="shared" si="11"/>
        <v>-4</v>
      </c>
      <c r="C27" s="3">
        <f t="shared" si="1"/>
        <v>46.15384615384615</v>
      </c>
      <c r="D27" s="3">
        <f t="shared" si="2"/>
        <v>59.43948036527961</v>
      </c>
      <c r="E27" s="3">
        <f t="shared" si="3"/>
        <v>47.90101882681806</v>
      </c>
      <c r="F27" s="3">
        <f t="shared" si="4"/>
        <v>53.67024959604883</v>
      </c>
      <c r="G27" s="4">
        <f t="shared" si="5"/>
        <v>11.538461538461547</v>
      </c>
      <c r="H27" s="5">
        <f t="shared" si="0"/>
        <v>100</v>
      </c>
      <c r="I27" s="3">
        <f t="shared" si="6"/>
        <v>61.13364895714216</v>
      </c>
      <c r="J27" s="3">
        <f t="shared" si="7"/>
        <v>46.20685023495551</v>
      </c>
      <c r="K27" s="3">
        <f t="shared" si="8"/>
        <v>53.67024959604883</v>
      </c>
      <c r="L27" s="4">
        <f t="shared" si="9"/>
        <v>14.926798722186646</v>
      </c>
      <c r="M27" s="7">
        <f t="shared" si="10"/>
        <v>77.30030901609992</v>
      </c>
      <c r="N27" s="40"/>
      <c r="O27" s="47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5">
      <c r="A28" s="40"/>
      <c r="B28" s="6">
        <f t="shared" si="11"/>
        <v>-5</v>
      </c>
      <c r="C28" s="3">
        <f t="shared" si="1"/>
        <v>48.07692307692308</v>
      </c>
      <c r="D28" s="3">
        <f t="shared" si="2"/>
        <v>60.79760641085212</v>
      </c>
      <c r="E28" s="3">
        <f t="shared" si="3"/>
        <v>48.778375641621345</v>
      </c>
      <c r="F28" s="3">
        <f t="shared" si="4"/>
        <v>54.78799102623673</v>
      </c>
      <c r="G28" s="4">
        <f t="shared" si="5"/>
        <v>12.019230769230774</v>
      </c>
      <c r="H28" s="5">
        <f t="shared" si="0"/>
        <v>100</v>
      </c>
      <c r="I28" s="3">
        <f t="shared" si="6"/>
        <v>62.457397727302265</v>
      </c>
      <c r="J28" s="3">
        <f t="shared" si="7"/>
        <v>47.1185843251712</v>
      </c>
      <c r="K28" s="3">
        <f t="shared" si="8"/>
        <v>54.78799102623673</v>
      </c>
      <c r="L28" s="4">
        <f t="shared" si="9"/>
        <v>15.338813402131066</v>
      </c>
      <c r="M28" s="7">
        <f t="shared" si="10"/>
        <v>78.35828270497707</v>
      </c>
      <c r="N28" s="40"/>
      <c r="O28" s="47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5">
      <c r="A29" s="40"/>
      <c r="B29" s="6">
        <f t="shared" si="11"/>
        <v>-6</v>
      </c>
      <c r="C29" s="3">
        <f t="shared" si="1"/>
        <v>50</v>
      </c>
      <c r="D29" s="3">
        <f t="shared" si="2"/>
        <v>62.146823593657345</v>
      </c>
      <c r="E29" s="3">
        <f t="shared" si="3"/>
        <v>49.646823593657345</v>
      </c>
      <c r="F29" s="3">
        <f t="shared" si="4"/>
        <v>55.896823593657345</v>
      </c>
      <c r="G29" s="4">
        <f t="shared" si="5"/>
        <v>12.5</v>
      </c>
      <c r="H29" s="5">
        <f t="shared" si="0"/>
        <v>100</v>
      </c>
      <c r="I29" s="3">
        <f t="shared" si="6"/>
        <v>63.76951096832859</v>
      </c>
      <c r="J29" s="3">
        <f t="shared" si="7"/>
        <v>48.0241362189861</v>
      </c>
      <c r="K29" s="3">
        <f t="shared" si="8"/>
        <v>55.896823593657345</v>
      </c>
      <c r="L29" s="4">
        <f t="shared" si="9"/>
        <v>15.745374749342488</v>
      </c>
      <c r="M29" s="7">
        <f t="shared" si="10"/>
        <v>79.38839309316525</v>
      </c>
      <c r="N29" s="40"/>
      <c r="O29" s="47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5">
      <c r="A30" s="40"/>
      <c r="B30" s="6">
        <f t="shared" si="11"/>
        <v>-7</v>
      </c>
      <c r="C30" s="3">
        <f t="shared" si="1"/>
        <v>51.92307692307692</v>
      </c>
      <c r="D30" s="3">
        <f t="shared" si="2"/>
        <v>63.48754171995591</v>
      </c>
      <c r="E30" s="3">
        <f t="shared" si="3"/>
        <v>50.50677248918668</v>
      </c>
      <c r="F30" s="3">
        <f t="shared" si="4"/>
        <v>56.99715710457129</v>
      </c>
      <c r="G30" s="4">
        <f t="shared" si="5"/>
        <v>12.980769230769226</v>
      </c>
      <c r="H30" s="5">
        <f t="shared" si="0"/>
        <v>100</v>
      </c>
      <c r="I30" s="3">
        <f t="shared" si="6"/>
        <v>65.07053745860823</v>
      </c>
      <c r="J30" s="3">
        <f t="shared" si="7"/>
        <v>48.92377675053436</v>
      </c>
      <c r="K30" s="3">
        <f t="shared" si="8"/>
        <v>56.99715710457129</v>
      </c>
      <c r="L30" s="4">
        <f t="shared" si="9"/>
        <v>16.14676070807387</v>
      </c>
      <c r="M30" s="7">
        <f t="shared" si="10"/>
        <v>80.39240480153059</v>
      </c>
      <c r="N30" s="40"/>
      <c r="O30" s="47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5">
      <c r="A31" s="40"/>
      <c r="B31" s="6">
        <f t="shared" si="11"/>
        <v>-8</v>
      </c>
      <c r="C31" s="3">
        <f t="shared" si="1"/>
        <v>53.84615384615385</v>
      </c>
      <c r="D31" s="3">
        <f t="shared" si="2"/>
        <v>64.82013730488949</v>
      </c>
      <c r="E31" s="3">
        <f t="shared" si="3"/>
        <v>51.35859884335102</v>
      </c>
      <c r="F31" s="3">
        <f t="shared" si="4"/>
        <v>58.08936807412025</v>
      </c>
      <c r="G31" s="4">
        <f t="shared" si="5"/>
        <v>13.461538461538467</v>
      </c>
      <c r="H31" s="5">
        <f t="shared" si="0"/>
        <v>100</v>
      </c>
      <c r="I31" s="3">
        <f t="shared" si="6"/>
        <v>66.36098074294424</v>
      </c>
      <c r="J31" s="3">
        <f t="shared" si="7"/>
        <v>49.81775540529627</v>
      </c>
      <c r="K31" s="3">
        <f t="shared" si="8"/>
        <v>58.08936807412025</v>
      </c>
      <c r="L31" s="4">
        <f t="shared" si="9"/>
        <v>16.543225337647968</v>
      </c>
      <c r="M31" s="7">
        <f t="shared" si="10"/>
        <v>81.37191017342664</v>
      </c>
      <c r="N31" s="40"/>
      <c r="O31" s="47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5">
      <c r="A32" s="40"/>
      <c r="B32" s="6">
        <f t="shared" si="11"/>
        <v>-9</v>
      </c>
      <c r="C32" s="3">
        <f t="shared" si="1"/>
        <v>55.76923076923077</v>
      </c>
      <c r="D32" s="3">
        <f t="shared" si="2"/>
        <v>66.14495736685788</v>
      </c>
      <c r="E32" s="3">
        <f t="shared" si="3"/>
        <v>52.202649674550194</v>
      </c>
      <c r="F32" s="3">
        <f t="shared" si="4"/>
        <v>59.17380352070404</v>
      </c>
      <c r="G32" s="4">
        <f t="shared" si="5"/>
        <v>13.942307692307686</v>
      </c>
      <c r="H32" s="5">
        <f t="shared" si="0"/>
        <v>100</v>
      </c>
      <c r="I32" s="3">
        <f t="shared" si="6"/>
        <v>67.64130434125252</v>
      </c>
      <c r="J32" s="3">
        <f t="shared" si="7"/>
        <v>50.70630270015556</v>
      </c>
      <c r="K32" s="3">
        <f t="shared" si="8"/>
        <v>59.17380352070404</v>
      </c>
      <c r="L32" s="4">
        <f t="shared" si="9"/>
        <v>16.93500164109696</v>
      </c>
      <c r="M32" s="7">
        <f t="shared" si="10"/>
        <v>82.32835158677072</v>
      </c>
      <c r="N32" s="40"/>
      <c r="O32" s="47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5">
      <c r="A33" s="40"/>
      <c r="B33" s="6">
        <f t="shared" si="11"/>
        <v>-10</v>
      </c>
      <c r="C33" s="3">
        <f t="shared" si="1"/>
        <v>57.69230769230769</v>
      </c>
      <c r="D33" s="3">
        <f t="shared" si="2"/>
        <v>67.46232267370821</v>
      </c>
      <c r="E33" s="3">
        <f t="shared" si="3"/>
        <v>53.03924575063128</v>
      </c>
      <c r="F33" s="3">
        <f t="shared" si="4"/>
        <v>60.25078421216975</v>
      </c>
      <c r="G33" s="4">
        <f t="shared" si="5"/>
        <v>14.423076923076934</v>
      </c>
      <c r="H33" s="5">
        <f t="shared" si="0"/>
        <v>100</v>
      </c>
      <c r="I33" s="3">
        <f t="shared" si="6"/>
        <v>68.91193619875963</v>
      </c>
      <c r="J33" s="3">
        <f t="shared" si="7"/>
        <v>51.589632225579855</v>
      </c>
      <c r="K33" s="3">
        <f t="shared" si="8"/>
        <v>60.25078421216975</v>
      </c>
      <c r="L33" s="4">
        <f t="shared" si="9"/>
        <v>17.32230397317978</v>
      </c>
      <c r="M33" s="7">
        <f t="shared" si="10"/>
        <v>83.26304021340492</v>
      </c>
      <c r="N33" s="40"/>
      <c r="O33" s="47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5">
      <c r="A34" s="40"/>
      <c r="B34" s="6">
        <f t="shared" si="11"/>
        <v>-11</v>
      </c>
      <c r="C34" s="3">
        <f t="shared" si="1"/>
        <v>59.61538461538461</v>
      </c>
      <c r="D34" s="3">
        <f t="shared" si="2"/>
        <v>68.77253053554631</v>
      </c>
      <c r="E34" s="3">
        <f t="shared" si="3"/>
        <v>53.86868438170016</v>
      </c>
      <c r="F34" s="3">
        <f t="shared" si="4"/>
        <v>61.320607458623236</v>
      </c>
      <c r="G34" s="4">
        <f t="shared" si="5"/>
        <v>14.903846153846146</v>
      </c>
      <c r="H34" s="5">
        <f t="shared" si="0"/>
        <v>100</v>
      </c>
      <c r="I34" s="3">
        <f t="shared" si="6"/>
        <v>70.17327250973159</v>
      </c>
      <c r="J34" s="3">
        <f t="shared" si="7"/>
        <v>52.46794240751488</v>
      </c>
      <c r="K34" s="3">
        <f t="shared" si="8"/>
        <v>61.320607458623236</v>
      </c>
      <c r="L34" s="4">
        <f t="shared" si="9"/>
        <v>17.705330102216706</v>
      </c>
      <c r="M34" s="7">
        <f t="shared" si="10"/>
        <v>84.17717189006375</v>
      </c>
      <c r="N34" s="40"/>
      <c r="O34" s="47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5">
      <c r="A35" s="40"/>
      <c r="B35" s="6">
        <f t="shared" si="11"/>
        <v>-12</v>
      </c>
      <c r="C35" s="3">
        <f t="shared" si="1"/>
        <v>61.53846153846154</v>
      </c>
      <c r="D35" s="3">
        <f t="shared" si="2"/>
        <v>70.07585722005692</v>
      </c>
      <c r="E35" s="3">
        <f t="shared" si="3"/>
        <v>54.69124183544154</v>
      </c>
      <c r="F35" s="3">
        <f t="shared" si="4"/>
        <v>62.383549527749224</v>
      </c>
      <c r="G35" s="4">
        <f t="shared" si="5"/>
        <v>15.38461538461538</v>
      </c>
      <c r="H35" s="5">
        <f t="shared" si="0"/>
        <v>100</v>
      </c>
      <c r="I35" s="3">
        <f t="shared" si="6"/>
        <v>71.42568102026735</v>
      </c>
      <c r="J35" s="3">
        <f t="shared" si="7"/>
        <v>53.34141803523111</v>
      </c>
      <c r="K35" s="3">
        <f t="shared" si="8"/>
        <v>62.383549527749224</v>
      </c>
      <c r="L35" s="4">
        <f t="shared" si="9"/>
        <v>18.08426298503624</v>
      </c>
      <c r="M35" s="7">
        <f t="shared" si="10"/>
        <v>85.07184062378059</v>
      </c>
      <c r="N35" s="40"/>
      <c r="O35" s="47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5">
      <c r="A36" s="40"/>
      <c r="B36" s="6">
        <f t="shared" si="11"/>
        <v>-13</v>
      </c>
      <c r="C36" s="3">
        <f t="shared" si="1"/>
        <v>63.46153846153846</v>
      </c>
      <c r="D36" s="3">
        <f t="shared" si="2"/>
        <v>71.37256005154339</v>
      </c>
      <c r="E36" s="3">
        <f t="shared" si="3"/>
        <v>55.507175436158775</v>
      </c>
      <c r="F36" s="3">
        <f t="shared" si="4"/>
        <v>63.43986774385108</v>
      </c>
      <c r="G36" s="4">
        <f t="shared" si="5"/>
        <v>15.865384615384613</v>
      </c>
      <c r="H36" s="5">
        <f t="shared" si="0"/>
        <v>100</v>
      </c>
      <c r="I36" s="3">
        <f t="shared" si="6"/>
        <v>72.6695038951727</v>
      </c>
      <c r="J36" s="3">
        <f t="shared" si="7"/>
        <v>54.21023159252947</v>
      </c>
      <c r="K36" s="3">
        <f t="shared" si="8"/>
        <v>63.43986774385108</v>
      </c>
      <c r="L36" s="4">
        <f t="shared" si="9"/>
        <v>18.459272302643228</v>
      </c>
      <c r="M36" s="7">
        <f t="shared" si="10"/>
        <v>85.94805014666161</v>
      </c>
      <c r="N36" s="40"/>
      <c r="O36" s="47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5">
      <c r="A37" s="40"/>
      <c r="B37" s="6">
        <f t="shared" si="11"/>
        <v>-14</v>
      </c>
      <c r="C37" s="3">
        <f t="shared" si="1"/>
        <v>65.38461538461539</v>
      </c>
      <c r="D37" s="3">
        <f t="shared" si="2"/>
        <v>72.66287924342114</v>
      </c>
      <c r="E37" s="3">
        <f t="shared" si="3"/>
        <v>56.31672539726729</v>
      </c>
      <c r="F37" s="3">
        <f t="shared" si="4"/>
        <v>64.48980232034421</v>
      </c>
      <c r="G37" s="4">
        <f t="shared" si="5"/>
        <v>16.346153846153854</v>
      </c>
      <c r="H37" s="5">
        <f t="shared" si="0"/>
        <v>100</v>
      </c>
      <c r="I37" s="3">
        <f t="shared" si="6"/>
        <v>73.90506021790219</v>
      </c>
      <c r="J37" s="3">
        <f t="shared" si="7"/>
        <v>55.07454442278624</v>
      </c>
      <c r="K37" s="3">
        <f t="shared" si="8"/>
        <v>64.48980232034421</v>
      </c>
      <c r="L37" s="4">
        <f t="shared" si="9"/>
        <v>18.83051579511595</v>
      </c>
      <c r="M37" s="7">
        <f t="shared" si="10"/>
        <v>86.80672385189536</v>
      </c>
      <c r="N37" s="40"/>
      <c r="O37" s="47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5">
      <c r="A38" s="40"/>
      <c r="B38" s="6">
        <f t="shared" si="11"/>
        <v>-15</v>
      </c>
      <c r="C38" s="3">
        <f t="shared" si="1"/>
        <v>67.3076923076923</v>
      </c>
      <c r="D38" s="3">
        <f t="shared" si="2"/>
        <v>73.9470395048462</v>
      </c>
      <c r="E38" s="3">
        <f t="shared" si="3"/>
        <v>57.120116427923115</v>
      </c>
      <c r="F38" s="3">
        <f t="shared" si="4"/>
        <v>65.53357796638466</v>
      </c>
      <c r="G38" s="4">
        <f t="shared" si="5"/>
        <v>16.826923076923087</v>
      </c>
      <c r="H38" s="5">
        <f t="shared" si="0"/>
        <v>100</v>
      </c>
      <c r="I38" s="3">
        <f t="shared" si="6"/>
        <v>75.13264817993303</v>
      </c>
      <c r="J38" s="3">
        <f t="shared" si="7"/>
        <v>55.93450775283628</v>
      </c>
      <c r="K38" s="3">
        <f t="shared" si="8"/>
        <v>65.53357796638466</v>
      </c>
      <c r="L38" s="4">
        <f t="shared" si="9"/>
        <v>19.198140427096746</v>
      </c>
      <c r="M38" s="7">
        <f t="shared" si="10"/>
        <v>87.64871337837033</v>
      </c>
      <c r="N38" s="40"/>
      <c r="O38" s="47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5">
      <c r="A39" s="40"/>
      <c r="B39" s="6">
        <f t="shared" si="11"/>
        <v>-16</v>
      </c>
      <c r="C39" s="3">
        <f t="shared" si="1"/>
        <v>69.23076923076923</v>
      </c>
      <c r="D39" s="3">
        <f t="shared" si="2"/>
        <v>75.22525145496778</v>
      </c>
      <c r="E39" s="3">
        <f t="shared" si="3"/>
        <v>57.91755914727547</v>
      </c>
      <c r="F39" s="3">
        <f t="shared" si="4"/>
        <v>66.57140530112162</v>
      </c>
      <c r="G39" s="4">
        <f t="shared" si="5"/>
        <v>17.307692307692307</v>
      </c>
      <c r="H39" s="5">
        <f t="shared" si="0"/>
        <v>100</v>
      </c>
      <c r="I39" s="3">
        <f t="shared" si="6"/>
        <v>76.3525470059145</v>
      </c>
      <c r="J39" s="3">
        <f t="shared" si="7"/>
        <v>56.79026359632874</v>
      </c>
      <c r="K39" s="3">
        <f t="shared" si="8"/>
        <v>66.57140530112162</v>
      </c>
      <c r="L39" s="4">
        <f t="shared" si="9"/>
        <v>19.56228340958576</v>
      </c>
      <c r="M39" s="7">
        <f t="shared" si="10"/>
        <v>88.47480606078597</v>
      </c>
      <c r="N39" s="40"/>
      <c r="O39" s="47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">
      <c r="A40" s="40"/>
      <c r="B40" s="6">
        <f t="shared" si="11"/>
        <v>-17</v>
      </c>
      <c r="C40" s="3">
        <f t="shared" si="1"/>
        <v>71.15384615384616</v>
      </c>
      <c r="D40" s="3">
        <f t="shared" si="2"/>
        <v>76.4977128725369</v>
      </c>
      <c r="E40" s="3">
        <f t="shared" si="3"/>
        <v>58.70925133407535</v>
      </c>
      <c r="F40" s="3">
        <f t="shared" si="4"/>
        <v>67.60348210330612</v>
      </c>
      <c r="G40" s="4">
        <f t="shared" si="5"/>
        <v>17.788461538461547</v>
      </c>
      <c r="H40" s="5">
        <f t="shared" si="0"/>
        <v>100</v>
      </c>
      <c r="I40" s="3">
        <f t="shared" si="6"/>
        <v>77.56501865292753</v>
      </c>
      <c r="J40" s="3">
        <f t="shared" si="7"/>
        <v>57.6419455536847</v>
      </c>
      <c r="K40" s="3">
        <f t="shared" si="8"/>
        <v>67.60348210330612</v>
      </c>
      <c r="L40" s="4">
        <f t="shared" si="9"/>
        <v>19.923073099242835</v>
      </c>
      <c r="M40" s="7">
        <f t="shared" si="10"/>
        <v>89.28573142231545</v>
      </c>
      <c r="N40" s="40"/>
      <c r="O40" s="47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">
      <c r="A41" s="40"/>
      <c r="B41" s="6">
        <f t="shared" si="11"/>
        <v>-18</v>
      </c>
      <c r="C41" s="3">
        <f t="shared" si="1"/>
        <v>73.07692307692308</v>
      </c>
      <c r="D41" s="3">
        <f t="shared" si="2"/>
        <v>77.76460980396472</v>
      </c>
      <c r="E41" s="3">
        <f t="shared" si="3"/>
        <v>59.49537903473394</v>
      </c>
      <c r="F41" s="3">
        <f t="shared" si="4"/>
        <v>68.62999441934933</v>
      </c>
      <c r="G41" s="4">
        <f t="shared" si="5"/>
        <v>18.269230769230774</v>
      </c>
      <c r="H41" s="5">
        <f t="shared" si="0"/>
        <v>100</v>
      </c>
      <c r="I41" s="3">
        <f t="shared" si="6"/>
        <v>78.77030931574227</v>
      </c>
      <c r="J41" s="3">
        <f t="shared" si="7"/>
        <v>58.48967952295639</v>
      </c>
      <c r="K41" s="3">
        <f t="shared" si="8"/>
        <v>68.62999441934933</v>
      </c>
      <c r="L41" s="4">
        <f t="shared" si="9"/>
        <v>20.280629792785874</v>
      </c>
      <c r="M41" s="7">
        <f t="shared" si="10"/>
        <v>90.08216685523945</v>
      </c>
      <c r="N41" s="40"/>
      <c r="O41" s="47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">
      <c r="A42" s="40"/>
      <c r="B42" s="6">
        <f t="shared" si="11"/>
        <v>-19</v>
      </c>
      <c r="C42" s="3">
        <f t="shared" si="1"/>
        <v>75</v>
      </c>
      <c r="D42" s="3">
        <f t="shared" si="2"/>
        <v>79.02611754916308</v>
      </c>
      <c r="E42" s="3">
        <f t="shared" si="3"/>
        <v>60.276117549163075</v>
      </c>
      <c r="F42" s="3">
        <f t="shared" si="4"/>
        <v>69.65111754916308</v>
      </c>
      <c r="G42" s="4">
        <f t="shared" si="5"/>
        <v>18.75</v>
      </c>
      <c r="H42" s="5">
        <f t="shared" si="0"/>
        <v>100</v>
      </c>
      <c r="I42" s="3">
        <f t="shared" si="6"/>
        <v>79.96865076473964</v>
      </c>
      <c r="J42" s="3">
        <f t="shared" si="7"/>
        <v>59.333584333586515</v>
      </c>
      <c r="K42" s="3">
        <f t="shared" si="8"/>
        <v>69.65111754916308</v>
      </c>
      <c r="L42" s="4">
        <f t="shared" si="9"/>
        <v>20.63506643115312</v>
      </c>
      <c r="M42" s="7">
        <f t="shared" si="10"/>
        <v>90.86474260966177</v>
      </c>
      <c r="N42" s="40"/>
      <c r="O42" s="47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5">
      <c r="A43" s="40"/>
      <c r="B43" s="6">
        <f t="shared" si="11"/>
        <v>-20</v>
      </c>
      <c r="C43" s="3">
        <f t="shared" si="1"/>
        <v>76.92307692307692</v>
      </c>
      <c r="D43" s="3">
        <f t="shared" si="2"/>
        <v>80.28240154143188</v>
      </c>
      <c r="E43" s="3">
        <f t="shared" si="3"/>
        <v>61.05163231066266</v>
      </c>
      <c r="F43" s="3">
        <f t="shared" si="4"/>
        <v>70.66701692604727</v>
      </c>
      <c r="G43" s="4">
        <f t="shared" si="5"/>
        <v>19.23076923076922</v>
      </c>
      <c r="H43" s="5">
        <f t="shared" si="0"/>
        <v>100</v>
      </c>
      <c r="I43" s="3">
        <f t="shared" si="6"/>
        <v>81.16026153890928</v>
      </c>
      <c r="J43" s="3">
        <f t="shared" si="7"/>
        <v>60.17377231318526</v>
      </c>
      <c r="K43" s="3">
        <f t="shared" si="8"/>
        <v>70.66701692604727</v>
      </c>
      <c r="L43" s="4">
        <f t="shared" si="9"/>
        <v>20.98648922572402</v>
      </c>
      <c r="M43" s="7">
        <f t="shared" si="10"/>
        <v>91.63404619004714</v>
      </c>
      <c r="N43" s="40"/>
      <c r="O43" s="47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5">
      <c r="A44" s="40"/>
      <c r="B44" s="6">
        <f t="shared" si="11"/>
        <v>-21</v>
      </c>
      <c r="C44" s="3">
        <f t="shared" si="1"/>
        <v>78.84615384615384</v>
      </c>
      <c r="D44" s="3">
        <f t="shared" si="2"/>
        <v>81.53361813514148</v>
      </c>
      <c r="E44" s="3">
        <f t="shared" si="3"/>
        <v>61.82207967360303</v>
      </c>
      <c r="F44" s="3">
        <f t="shared" si="4"/>
        <v>71.67784890437225</v>
      </c>
      <c r="G44" s="4">
        <f t="shared" si="5"/>
        <v>19.711538461538453</v>
      </c>
      <c r="H44" s="5">
        <f t="shared" si="0"/>
        <v>100</v>
      </c>
      <c r="I44" s="3">
        <f t="shared" si="6"/>
        <v>82.34534801284877</v>
      </c>
      <c r="J44" s="3">
        <f t="shared" si="7"/>
        <v>61.01034979589574</v>
      </c>
      <c r="K44" s="3">
        <f t="shared" si="8"/>
        <v>71.67784890437225</v>
      </c>
      <c r="L44" s="4">
        <f t="shared" si="9"/>
        <v>21.334998216953032</v>
      </c>
      <c r="M44" s="7">
        <f t="shared" si="10"/>
        <v>92.39062624282506</v>
      </c>
      <c r="N44" s="40"/>
      <c r="O44" s="47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">
      <c r="A45" s="40"/>
      <c r="B45" s="6">
        <f t="shared" si="11"/>
        <v>-22</v>
      </c>
      <c r="C45" s="3">
        <f t="shared" si="1"/>
        <v>80.76923076923077</v>
      </c>
      <c r="D45" s="3">
        <f t="shared" si="2"/>
        <v>82.7799153128826</v>
      </c>
      <c r="E45" s="3">
        <f t="shared" si="3"/>
        <v>62.58760762057489</v>
      </c>
      <c r="F45" s="3">
        <f t="shared" si="4"/>
        <v>72.68376146672874</v>
      </c>
      <c r="G45" s="4">
        <f t="shared" si="5"/>
        <v>20.1923076923077</v>
      </c>
      <c r="H45" s="5">
        <f t="shared" si="0"/>
        <v>100</v>
      </c>
      <c r="I45" s="3">
        <f t="shared" si="6"/>
        <v>83.52410535381712</v>
      </c>
      <c r="J45" s="3">
        <f t="shared" si="7"/>
        <v>61.84341757964036</v>
      </c>
      <c r="K45" s="3">
        <f t="shared" si="8"/>
        <v>72.68376146672874</v>
      </c>
      <c r="L45" s="4">
        <f t="shared" si="9"/>
        <v>21.68068777417676</v>
      </c>
      <c r="M45" s="7">
        <f t="shared" si="10"/>
        <v>93.1349960048692</v>
      </c>
      <c r="N45" s="40"/>
      <c r="O45" s="47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5">
      <c r="A46" s="40"/>
      <c r="B46" s="6">
        <f t="shared" si="11"/>
        <v>-23</v>
      </c>
      <c r="C46" s="3">
        <f t="shared" si="1"/>
        <v>82.6923076923077</v>
      </c>
      <c r="D46" s="3">
        <f t="shared" si="2"/>
        <v>84.02143332203656</v>
      </c>
      <c r="E46" s="3">
        <f t="shared" si="3"/>
        <v>63.34835639895963</v>
      </c>
      <c r="F46" s="3">
        <f t="shared" si="4"/>
        <v>73.68489486049809</v>
      </c>
      <c r="G46" s="4">
        <f t="shared" si="5"/>
        <v>20.673076923076927</v>
      </c>
      <c r="H46" s="5">
        <f t="shared" si="0"/>
        <v>100</v>
      </c>
      <c r="I46" s="3">
        <f t="shared" si="6"/>
        <v>84.69671838251762</v>
      </c>
      <c r="J46" s="3">
        <f t="shared" si="7"/>
        <v>62.673071338478564</v>
      </c>
      <c r="K46" s="3">
        <f t="shared" si="8"/>
        <v>73.68489486049809</v>
      </c>
      <c r="L46" s="4">
        <f>I46-J46</f>
        <v>22.023647044039052</v>
      </c>
      <c r="M46" s="7">
        <f t="shared" si="10"/>
        <v>93.86763637166227</v>
      </c>
      <c r="N46" s="40"/>
      <c r="O46" s="47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">
      <c r="A47" s="40"/>
      <c r="B47" s="6">
        <f t="shared" si="11"/>
        <v>-24</v>
      </c>
      <c r="C47" s="3">
        <f t="shared" si="1"/>
        <v>84.61538461538461</v>
      </c>
      <c r="D47" s="3">
        <f t="shared" si="2"/>
        <v>85.25830524928583</v>
      </c>
      <c r="E47" s="3">
        <f t="shared" si="3"/>
        <v>64.10445909543968</v>
      </c>
      <c r="F47" s="3">
        <f t="shared" si="4"/>
        <v>74.68138217236276</v>
      </c>
      <c r="G47" s="4">
        <f t="shared" si="5"/>
        <v>21.153846153846146</v>
      </c>
      <c r="H47" s="5">
        <f t="shared" si="0"/>
        <v>100</v>
      </c>
      <c r="I47" s="3">
        <f t="shared" si="6"/>
        <v>85.86336234930499</v>
      </c>
      <c r="J47" s="3">
        <f t="shared" si="7"/>
        <v>63.49940199542052</v>
      </c>
      <c r="K47" s="3">
        <f t="shared" si="8"/>
        <v>74.68138217236276</v>
      </c>
      <c r="L47" s="4">
        <f aca="true" t="shared" si="12" ref="L47:L55">I47-J47</f>
        <v>22.363960353884472</v>
      </c>
      <c r="M47" s="7">
        <f t="shared" si="10"/>
        <v>94.58899863490358</v>
      </c>
      <c r="N47" s="40"/>
      <c r="O47" s="47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">
      <c r="A48" s="40"/>
      <c r="B48" s="6">
        <f t="shared" si="11"/>
        <v>-25</v>
      </c>
      <c r="C48" s="3">
        <f t="shared" si="1"/>
        <v>86.53846153846153</v>
      </c>
      <c r="D48" s="3">
        <f t="shared" si="2"/>
        <v>86.490657540386</v>
      </c>
      <c r="E48" s="3">
        <f t="shared" si="3"/>
        <v>64.85604215577061</v>
      </c>
      <c r="F48" s="3">
        <f t="shared" si="4"/>
        <v>75.6733498480783</v>
      </c>
      <c r="G48" s="4">
        <f t="shared" si="5"/>
        <v>21.634615384615387</v>
      </c>
      <c r="H48" s="5">
        <f t="shared" si="0"/>
        <v>100</v>
      </c>
      <c r="I48" s="3">
        <f t="shared" si="6"/>
        <v>87.02420363585871</v>
      </c>
      <c r="J48" s="3">
        <f t="shared" si="7"/>
        <v>64.3224960602979</v>
      </c>
      <c r="K48" s="3">
        <f t="shared" si="8"/>
        <v>75.6733498480783</v>
      </c>
      <c r="L48" s="4">
        <f t="shared" si="12"/>
        <v>22.701707575560818</v>
      </c>
      <c r="M48" s="7">
        <f t="shared" si="10"/>
        <v>95.29950693183011</v>
      </c>
      <c r="N48" s="40"/>
      <c r="O48" s="47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5">
      <c r="A49" s="40"/>
      <c r="B49" s="6">
        <f t="shared" si="11"/>
        <v>-26</v>
      </c>
      <c r="C49" s="3">
        <f t="shared" si="1"/>
        <v>88.46153846153847</v>
      </c>
      <c r="D49" s="3">
        <f t="shared" si="2"/>
        <v>87.71861047151388</v>
      </c>
      <c r="E49" s="3">
        <f t="shared" si="3"/>
        <v>65.60322585612927</v>
      </c>
      <c r="F49" s="3">
        <f t="shared" si="4"/>
        <v>76.66091816382158</v>
      </c>
      <c r="G49" s="4">
        <f t="shared" si="5"/>
        <v>22.115384615384613</v>
      </c>
      <c r="H49" s="5">
        <f t="shared" si="0"/>
        <v>100</v>
      </c>
      <c r="I49" s="3">
        <f t="shared" si="6"/>
        <v>88.17940039097522</v>
      </c>
      <c r="J49" s="3">
        <f t="shared" si="7"/>
        <v>65.14243593666794</v>
      </c>
      <c r="K49" s="3">
        <f t="shared" si="8"/>
        <v>76.66091816382158</v>
      </c>
      <c r="L49" s="4">
        <f t="shared" si="12"/>
        <v>23.03696445430728</v>
      </c>
      <c r="M49" s="7">
        <f t="shared" si="10"/>
        <v>95.99956044230312</v>
      </c>
      <c r="N49" s="40"/>
      <c r="O49" s="47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5">
      <c r="A50" s="40"/>
      <c r="B50" s="6">
        <f t="shared" si="11"/>
        <v>-27</v>
      </c>
      <c r="C50" s="3">
        <f t="shared" si="1"/>
        <v>90.38461538461539</v>
      </c>
      <c r="D50" s="3">
        <f t="shared" si="2"/>
        <v>88.94227857765628</v>
      </c>
      <c r="E50" s="3">
        <f t="shared" si="3"/>
        <v>66.34612473150243</v>
      </c>
      <c r="F50" s="3">
        <f t="shared" si="4"/>
        <v>77.64420165457935</v>
      </c>
      <c r="G50" s="4">
        <f t="shared" si="5"/>
        <v>22.596153846153854</v>
      </c>
      <c r="H50" s="5">
        <f t="shared" si="0"/>
        <v>100</v>
      </c>
      <c r="I50" s="3">
        <f t="shared" si="6"/>
        <v>89.32910310796095</v>
      </c>
      <c r="J50" s="3">
        <f t="shared" si="7"/>
        <v>65.95930020119776</v>
      </c>
      <c r="K50" s="3">
        <f t="shared" si="8"/>
        <v>77.64420165457935</v>
      </c>
      <c r="L50" s="4">
        <f t="shared" si="12"/>
        <v>23.369802906763184</v>
      </c>
      <c r="M50" s="7">
        <f t="shared" si="10"/>
        <v>96.68953536452183</v>
      </c>
      <c r="N50" s="40"/>
      <c r="O50" s="47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5">
      <c r="A51" s="40"/>
      <c r="B51" s="6">
        <f t="shared" si="11"/>
        <v>-28</v>
      </c>
      <c r="C51" s="3">
        <f t="shared" si="1"/>
        <v>92.3076923076923</v>
      </c>
      <c r="D51" s="3">
        <f t="shared" si="2"/>
        <v>90.16177104278437</v>
      </c>
      <c r="E51" s="3">
        <f t="shared" si="3"/>
        <v>67.08484796586129</v>
      </c>
      <c r="F51" s="3">
        <f t="shared" si="4"/>
        <v>78.62330950432283</v>
      </c>
      <c r="G51" s="4">
        <f t="shared" si="5"/>
        <v>23.07692307692308</v>
      </c>
      <c r="H51" s="5">
        <f t="shared" si="0"/>
        <v>100</v>
      </c>
      <c r="I51" s="3">
        <f t="shared" si="6"/>
        <v>90.47345515011793</v>
      </c>
      <c r="J51" s="3">
        <f t="shared" si="7"/>
        <v>66.77316385852771</v>
      </c>
      <c r="K51" s="3">
        <f t="shared" si="8"/>
        <v>78.62330950432282</v>
      </c>
      <c r="L51" s="4">
        <f t="shared" si="12"/>
        <v>23.70029129159022</v>
      </c>
      <c r="M51" s="7">
        <f t="shared" si="10"/>
        <v>97.3697866958777</v>
      </c>
      <c r="N51" s="40"/>
      <c r="O51" s="47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5">
      <c r="A52" s="40"/>
      <c r="B52" s="6">
        <f t="shared" si="11"/>
        <v>-29</v>
      </c>
      <c r="C52" s="3">
        <f t="shared" si="1"/>
        <v>94.23076923076923</v>
      </c>
      <c r="D52" s="3">
        <f t="shared" si="2"/>
        <v>91.37719205594684</v>
      </c>
      <c r="E52" s="3">
        <f t="shared" si="3"/>
        <v>67.81949974825453</v>
      </c>
      <c r="F52" s="3">
        <f t="shared" si="4"/>
        <v>79.59834590210068</v>
      </c>
      <c r="G52" s="4">
        <f t="shared" si="5"/>
        <v>23.557692307692307</v>
      </c>
      <c r="H52" s="5">
        <f t="shared" si="0"/>
        <v>100</v>
      </c>
      <c r="I52" s="3">
        <f t="shared" si="6"/>
        <v>91.61259322997158</v>
      </c>
      <c r="J52" s="3">
        <f t="shared" si="7"/>
        <v>67.58409857422978</v>
      </c>
      <c r="K52" s="3">
        <f t="shared" si="8"/>
        <v>79.59834590210068</v>
      </c>
      <c r="L52" s="4">
        <f t="shared" si="12"/>
        <v>24.028494655741795</v>
      </c>
      <c r="M52" s="7">
        <f t="shared" si="10"/>
        <v>98.04064984180361</v>
      </c>
      <c r="N52" s="40"/>
      <c r="O52" s="47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5">
      <c r="A53" s="40"/>
      <c r="B53" s="6">
        <f t="shared" si="11"/>
        <v>-30</v>
      </c>
      <c r="C53" s="3">
        <f t="shared" si="1"/>
        <v>96.15384615384616</v>
      </c>
      <c r="D53" s="3">
        <f t="shared" si="2"/>
        <v>92.58864113689256</v>
      </c>
      <c r="E53" s="3">
        <f t="shared" si="3"/>
        <v>68.55017959843103</v>
      </c>
      <c r="F53" s="3">
        <f t="shared" si="4"/>
        <v>80.56941036766179</v>
      </c>
      <c r="G53" s="4">
        <f t="shared" si="5"/>
        <v>24.038461538461533</v>
      </c>
      <c r="H53" s="5">
        <f t="shared" si="0"/>
        <v>100</v>
      </c>
      <c r="I53" s="3">
        <f t="shared" si="6"/>
        <v>92.74664784717271</v>
      </c>
      <c r="J53" s="3">
        <f t="shared" si="7"/>
        <v>68.39217288815087</v>
      </c>
      <c r="K53" s="3">
        <f t="shared" si="8"/>
        <v>80.56941036766179</v>
      </c>
      <c r="L53" s="4">
        <f t="shared" si="12"/>
        <v>24.354474959021843</v>
      </c>
      <c r="M53" s="7">
        <f t="shared" si="10"/>
        <v>98.70244207238292</v>
      </c>
      <c r="N53" s="40"/>
      <c r="O53" s="47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5">
      <c r="A54" s="40"/>
      <c r="B54" s="6">
        <f t="shared" si="11"/>
        <v>-31</v>
      </c>
      <c r="C54" s="3">
        <f t="shared" si="1"/>
        <v>98.07692307692308</v>
      </c>
      <c r="D54" s="3">
        <f t="shared" si="2"/>
        <v>93.79621343438669</v>
      </c>
      <c r="E54" s="3">
        <f t="shared" si="3"/>
        <v>69.27698266515591</v>
      </c>
      <c r="F54" s="3">
        <f t="shared" si="4"/>
        <v>81.5365980497713</v>
      </c>
      <c r="G54" s="4">
        <f t="shared" si="5"/>
        <v>24.519230769230774</v>
      </c>
      <c r="H54" s="5">
        <f t="shared" si="0"/>
        <v>100</v>
      </c>
      <c r="I54" s="3">
        <f t="shared" si="6"/>
        <v>93.8757436893923</v>
      </c>
      <c r="J54" s="3">
        <f t="shared" si="7"/>
        <v>69.1974524101503</v>
      </c>
      <c r="K54" s="3">
        <f t="shared" si="8"/>
        <v>81.5365980497713</v>
      </c>
      <c r="L54" s="4">
        <f t="shared" si="12"/>
        <v>24.67829127924199</v>
      </c>
      <c r="M54" s="7">
        <f t="shared" si="10"/>
        <v>99.3554638438642</v>
      </c>
      <c r="N54" s="40"/>
      <c r="O54" s="47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5.75" thickBot="1">
      <c r="A55" s="40"/>
      <c r="B55" s="8">
        <f t="shared" si="11"/>
        <v>-32</v>
      </c>
      <c r="C55" s="9">
        <f t="shared" si="1"/>
        <v>100</v>
      </c>
      <c r="D55" s="9">
        <f t="shared" si="2"/>
        <v>95</v>
      </c>
      <c r="E55" s="9">
        <f t="shared" si="3"/>
        <v>70</v>
      </c>
      <c r="F55" s="9">
        <f t="shared" si="4"/>
        <v>82.5</v>
      </c>
      <c r="G55" s="10">
        <f t="shared" si="5"/>
        <v>25</v>
      </c>
      <c r="H55" s="11">
        <f t="shared" si="0"/>
        <v>100</v>
      </c>
      <c r="I55" s="9">
        <f t="shared" si="6"/>
        <v>95</v>
      </c>
      <c r="J55" s="9">
        <f t="shared" si="7"/>
        <v>70</v>
      </c>
      <c r="K55" s="9">
        <f t="shared" si="8"/>
        <v>82.5</v>
      </c>
      <c r="L55" s="10">
        <f t="shared" si="12"/>
        <v>25</v>
      </c>
      <c r="M55" s="12">
        <f t="shared" si="10"/>
        <v>100</v>
      </c>
      <c r="N55" s="40"/>
      <c r="O55" s="47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</sheetData>
  <mergeCells count="17">
    <mergeCell ref="B8:J8"/>
    <mergeCell ref="B9:J9"/>
    <mergeCell ref="B10:J10"/>
    <mergeCell ref="B1:M1"/>
    <mergeCell ref="B4:J4"/>
    <mergeCell ref="B5:J5"/>
    <mergeCell ref="B6:J6"/>
    <mergeCell ref="C3:K3"/>
    <mergeCell ref="B2:M2"/>
    <mergeCell ref="B12:M12"/>
    <mergeCell ref="D13:H13"/>
    <mergeCell ref="I13:M13"/>
    <mergeCell ref="B13:B14"/>
    <mergeCell ref="C13:C14"/>
    <mergeCell ref="B11:J11"/>
    <mergeCell ref="M4:M11"/>
    <mergeCell ref="B7:J7"/>
  </mergeCells>
  <printOptions horizont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Наладка</cp:lastModifiedBy>
  <cp:lastPrinted>2005-12-23T05:52:48Z</cp:lastPrinted>
  <dcterms:created xsi:type="dcterms:W3CDTF">2001-10-15T07:03:40Z</dcterms:created>
  <dcterms:modified xsi:type="dcterms:W3CDTF">2008-03-20T10:51:29Z</dcterms:modified>
  <cp:category/>
  <cp:version/>
  <cp:contentType/>
  <cp:contentStatus/>
</cp:coreProperties>
</file>